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28800" windowHeight="12135" tabRatio="885" activeTab="3"/>
  </bookViews>
  <sheets>
    <sheet name="COG" sheetId="1" r:id="rId1"/>
    <sheet name="CTG" sheetId="2" r:id="rId2"/>
    <sheet name="CA" sheetId="3" r:id="rId3"/>
    <sheet name="CFG" sheetId="4" r:id="rId4"/>
  </sheets>
  <definedNames/>
  <calcPr fullCalcOnLoad="1"/>
</workbook>
</file>

<file path=xl/sharedStrings.xml><?xml version="1.0" encoding="utf-8"?>
<sst xmlns="http://schemas.openxmlformats.org/spreadsheetml/2006/main" count="263" uniqueCount="186">
  <si>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</si>
  <si>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</si>
  <si>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</si>
  <si>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</si>
  <si>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</si>
  <si>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</si>
  <si>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</si>
  <si>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</si>
  <si>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</si>
  <si>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</si>
  <si>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</si>
  <si>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</si>
  <si>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</si>
  <si>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</si>
  <si>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</si>
  <si>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</si>
  <si>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</si>
  <si>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</si>
  <si>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</si>
  <si>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</si>
  <si>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</si>
  <si>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</si>
  <si>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</si>
  <si>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</si>
  <si>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</si>
  <si>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</si>
  <si>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</si>
  <si>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</si>
  <si>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</si>
  <si>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</si>
  <si>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</si>
  <si>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</si>
  <si>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</si>
  <si>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</si>
  <si>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</si>
  <si>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</si>
  <si>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</si>
  <si>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</si>
  <si>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</si>
  <si>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</si>
  <si>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</si>
  <si>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</si>
  <si>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</si>
  <si>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</si>
  <si>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</si>
  <si>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</si>
  <si>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</si>
  <si>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</si>
  <si>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</si>
  <si>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</si>
  <si>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</si>
  <si>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</si>
  <si>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</si>
  <si>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</si>
  <si>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</si>
  <si>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</si>
  <si>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</si>
  <si>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</si>
  <si>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</si>
  <si>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</si>
  <si>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</si>
  <si>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</si>
  <si>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</si>
  <si>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</si>
  <si>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</si>
  <si>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</si>
  <si>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</si>
  <si>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</si>
  <si>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</si>
  <si>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</si>
  <si>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</si>
  <si>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</si>
  <si>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</si>
  <si>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</si>
  <si>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</si>
  <si>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</si>
  <si>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</si>
  <si>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</si>
  <si>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</si>
  <si>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</si>
  <si>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</si>
  <si>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</si>
  <si>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</si>
  <si>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</si>
  <si>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</si>
  <si>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</si>
  <si>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</si>
  <si>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</si>
  <si>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</si>
  <si>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</si>
  <si>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</si>
  <si>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</si>
  <si>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</si>
  <si>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</si>
  <si>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</si>
  <si>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</si>
  <si>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</si>
  <si>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</si>
  <si>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</si>
  <si>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</si>
  <si>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</si>
  <si>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</si>
  <si>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</si>
  <si>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</si>
  <si>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</si>
  <si>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</si>
  <si>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</si>
  <si>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</si>
  <si>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</si>
  <si>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</si>
  <si>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</si>
  <si>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</si>
  <si>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</si>
  <si>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</si>
  <si>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</si>
  <si>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</si>
  <si>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</si>
  <si>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</si>
  <si>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</si>
  <si>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</si>
  <si>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</si>
  <si>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</si>
  <si>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</si>
  <si>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</si>
  <si>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</si>
  <si>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</si>
  <si>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</si>
  <si>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</si>
  <si>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</si>
  <si>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Salvatierra, Gto.
Estado Analítico del Ejercicio del Presupuesto de Egresos
Clasificación por Objeto del Gasto (Capítulo y Concepto)
Del 1 de Enero al 31 de Diciembre de 2023</t>
  </si>
  <si>
    <t>Municipio de Salvatierra, Gto.
Estado Analítico del Ejercicio del Presupuesto de Egresos
Clasificación Económica (por Tipo de Gasto)
Del 1 de Enero al 31 de Diciembre de 2023</t>
  </si>
  <si>
    <t>31111M270010000 PRESIDENTE MUNICIPAL</t>
  </si>
  <si>
    <t>31111M270020000 SINDICO</t>
  </si>
  <si>
    <t>31111M270030000 REGIDORES</t>
  </si>
  <si>
    <t>31111M270040000 DIRECCION DE PRESIDENCIA</t>
  </si>
  <si>
    <t>31111M270050000 DIRECCION DE COMUNICACIO</t>
  </si>
  <si>
    <t>31111M270060000 COORDINACION ATENCION AL</t>
  </si>
  <si>
    <t>31111M270070000 COORDINACION ATENCION CI</t>
  </si>
  <si>
    <t>31111M270080000 COORDINACION DE JUVENTUD</t>
  </si>
  <si>
    <t>31111M270090100 DESPACHO DE SECRETARIA D</t>
  </si>
  <si>
    <t>31111M270090200 JEFATURA ARCHIVO HISTORI</t>
  </si>
  <si>
    <t>31111M270090300 JEFATURA JUZGADO ADMINIS</t>
  </si>
  <si>
    <t>31111M270090400 JEFATURA MUSEO DE LA CIU</t>
  </si>
  <si>
    <t>31111M270090500 JEFATURA DERECHOS HUMANO</t>
  </si>
  <si>
    <t>31111M270090600 JEFATURA RECLUTAMIENTO</t>
  </si>
  <si>
    <t>31111M270100000 DIRECCION DE FISCALIZACI</t>
  </si>
  <si>
    <t>31111M270110000 DIRECCION DE JURIDICO</t>
  </si>
  <si>
    <t>31111M270120000 UNIDAD DE TRANSPARENCIA</t>
  </si>
  <si>
    <t>31111M270130000 TESORERIA</t>
  </si>
  <si>
    <t>31111M270140000 DIRECCION DE CATASTRO</t>
  </si>
  <si>
    <t>31111M270150000 CONTRALORIA</t>
  </si>
  <si>
    <t>31111M270160000 DIRECCION DE OBRAS PUBLI</t>
  </si>
  <si>
    <t>31111M270170100 DESPACHO DE SERVICIOS PU</t>
  </si>
  <si>
    <t>31111M270170200 JEFATURA ALUMBRADO PUBLI</t>
  </si>
  <si>
    <t>31111M270170300 JEFATURA ASEO PUBLICO</t>
  </si>
  <si>
    <t>31111M270170400 JEFATURA MERCADO</t>
  </si>
  <si>
    <t>31111M270170500 JEFATURA PANTEONES</t>
  </si>
  <si>
    <t>31111M270170600 JEFATURA PARQUES Y JARDI</t>
  </si>
  <si>
    <t>31111M270170700 JEFATURA RASTRO</t>
  </si>
  <si>
    <t>31111M270170800 JEFATURA ADMON PARQUE EL</t>
  </si>
  <si>
    <t>31111M270180000 DIRECCION DE DESARROLLO</t>
  </si>
  <si>
    <t>31111M270190100 DESPACHO DE SALUD PUBLIC</t>
  </si>
  <si>
    <t>31111M270200000 DIRECCION DE PLANEACION</t>
  </si>
  <si>
    <t>31111M270210000 DIRECCION DE DESARROLLO</t>
  </si>
  <si>
    <t>31111M270220000 COORDINACION DEL INSTITU</t>
  </si>
  <si>
    <t>31111M270230100 DESPACHO DIRECCION DE SE</t>
  </si>
  <si>
    <t>31111M270230200 SUBDIRECCION MOVILIDAD Y</t>
  </si>
  <si>
    <t>31111M270240000 DIRECCION DE PROTECCION</t>
  </si>
  <si>
    <t>31111M270250000 DIRECCION DE DESARROLLO</t>
  </si>
  <si>
    <t>31111M270260100 DESPACHO DE LA DIRECCION</t>
  </si>
  <si>
    <t>31111M270270000 DIRECCION DE DES URBANO</t>
  </si>
  <si>
    <t>31111M270280000 COORDINACION DE FOMENTO</t>
  </si>
  <si>
    <t>31111M270290000 COORDINACION DE EDUCACIO</t>
  </si>
  <si>
    <t>31111M270300000 DIRECCION DE OFICIALIA M</t>
  </si>
  <si>
    <t>31111M270310000 DIRECCION DE CASA DE CUL</t>
  </si>
  <si>
    <t>31111M270900100 SISTEMA DIF SALVATIERRA</t>
  </si>
  <si>
    <t>Municipio de Salvatierra, Gto.
Estado Analítico del Ejercicio del Presupuesto de Egresos
Clasificación Administrativa
Del 1 de Enero al 31 de Diciembre de 2023</t>
  </si>
  <si>
    <t>Municipio de Salvatierra, Gto.
Estado Analítico del Ejercicio del Presupuesto de Egresos
Clasificación Administrativa (Poderes)
Del 1 de Enero al 31 de Diciembre de 2023</t>
  </si>
  <si>
    <t>Municipio de Salvatierra, Gto.
Estado Analítico del Ejercicio del Presupuesto de Egresos
Clasificación Administrativa (Sector Paraestatal)
Del 1 de Enero al 31 de Diciembre de 2023</t>
  </si>
  <si>
    <t>Municipio de Salvatierra, Gto.
Estado Analítico del Ejercicio del Presupuesto de Egresos
Clasificación Funcional (Finalidad y Función)
Del 1 de Enero al 31 de Diciembre de 2023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</si>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</sst>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4" fillId="33" borderId="10" xfId="74" applyNumberFormat="1" applyFont="1" applyFill="1" applyBorder="1" applyAlignment="1">
      <alignment horizontal="center" vertical="center" wrapText="1"/>
      <protection/>
    </xf>
    <xf numFmtId="0" fontId="4" fillId="33" borderId="10" xfId="7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4" fontId="3" fillId="0" borderId="12" xfId="74" applyNumberFormat="1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left" vertical="center"/>
    </xf>
    <xf numFmtId="0" fontId="4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4" fontId="4" fillId="0" borderId="12" xfId="0" applyNumberFormat="1" applyFont="1" applyBorder="1" applyAlignment="1" applyProtection="1">
      <alignment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4" fontId="3" fillId="0" borderId="17" xfId="0" applyNumberFormat="1" applyFont="1" applyBorder="1" applyAlignment="1" applyProtection="1">
      <alignment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3" fillId="0" borderId="18" xfId="74" applyFont="1" applyBorder="1" applyAlignment="1">
      <alignment horizontal="left" vertical="center" indent="1"/>
      <protection/>
    </xf>
    <xf numFmtId="0" fontId="3" fillId="0" borderId="1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/>
    </xf>
    <xf numFmtId="0" fontId="3" fillId="0" borderId="0" xfId="71" applyFont="1" applyAlignment="1" applyProtection="1">
      <alignment vertical="top"/>
      <protection locked="0"/>
    </xf>
    <xf numFmtId="0" fontId="3" fillId="0" borderId="0" xfId="71" applyFont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33" borderId="15" xfId="74" applyFont="1" applyFill="1" applyBorder="1" applyAlignment="1" applyProtection="1">
      <alignment horizontal="center" vertical="center" wrapText="1"/>
      <protection locked="0"/>
    </xf>
    <xf numFmtId="0" fontId="4" fillId="33" borderId="20" xfId="74" applyFont="1" applyFill="1" applyBorder="1" applyAlignment="1" applyProtection="1">
      <alignment horizontal="center" vertical="center" wrapText="1"/>
      <protection locked="0"/>
    </xf>
    <xf numFmtId="0" fontId="4" fillId="33" borderId="21" xfId="74" applyFont="1" applyFill="1" applyBorder="1" applyAlignment="1" applyProtection="1">
      <alignment horizontal="center" vertical="center" wrapText="1"/>
      <protection locked="0"/>
    </xf>
    <xf numFmtId="4" fontId="4" fillId="33" borderId="12" xfId="74" applyNumberFormat="1" applyFont="1" applyFill="1" applyBorder="1" applyAlignment="1">
      <alignment horizontal="center" vertical="center" wrapText="1"/>
      <protection/>
    </xf>
    <xf numFmtId="4" fontId="4" fillId="33" borderId="17" xfId="74" applyNumberFormat="1" applyFont="1" applyFill="1" applyBorder="1" applyAlignment="1">
      <alignment horizontal="center" vertical="center" wrapText="1"/>
      <protection/>
    </xf>
    <xf numFmtId="0" fontId="4" fillId="33" borderId="18" xfId="74" applyFont="1" applyFill="1" applyBorder="1" applyAlignment="1">
      <alignment horizontal="center" vertical="center"/>
      <protection/>
    </xf>
    <xf numFmtId="0" fontId="4" fillId="33" borderId="19" xfId="74" applyFont="1" applyFill="1" applyBorder="1" applyAlignment="1">
      <alignment horizontal="center" vertical="center"/>
      <protection/>
    </xf>
    <xf numFmtId="0" fontId="4" fillId="33" borderId="16" xfId="74" applyFont="1" applyFill="1" applyBorder="1" applyAlignment="1">
      <alignment horizontal="center" vertical="center"/>
      <protection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2 3" xfId="53"/>
    <cellStyle name="Millares 2 3" xfId="54"/>
    <cellStyle name="Millares 2 3 2" xfId="55"/>
    <cellStyle name="Millares 2 3 3" xfId="56"/>
    <cellStyle name="Millares 2 4" xfId="57"/>
    <cellStyle name="Millares 2 4 2" xfId="58"/>
    <cellStyle name="Millares 2 5" xfId="59"/>
    <cellStyle name="Millares 2 6" xfId="60"/>
    <cellStyle name="Millares 3" xfId="61"/>
    <cellStyle name="Millares 3 2" xfId="62"/>
    <cellStyle name="Millares 3 3" xfId="63"/>
    <cellStyle name="Currency" xfId="64"/>
    <cellStyle name="Currency [0]" xfId="65"/>
    <cellStyle name="Moneda 2" xfId="66"/>
    <cellStyle name="Moneda 2 2" xfId="67"/>
    <cellStyle name="Moneda 2 3" xfId="68"/>
    <cellStyle name="Neutral" xfId="69"/>
    <cellStyle name="Normal 2" xfId="70"/>
    <cellStyle name="Normal 2 2" xfId="71"/>
    <cellStyle name="Normal 2 3" xfId="72"/>
    <cellStyle name="Normal 2 4" xfId="73"/>
    <cellStyle name="Normal 3" xfId="74"/>
    <cellStyle name="Normal 3 2" xfId="75"/>
    <cellStyle name="Normal 3 3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6 2 2" xfId="83"/>
    <cellStyle name="Normal 6 2 3" xfId="84"/>
    <cellStyle name="Normal 6 3" xfId="85"/>
    <cellStyle name="Normal 6 4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showGridLines="0" view="pageBreakPreview" zoomScale="60" zoomScalePageLayoutView="0" workbookViewId="0" topLeftCell="A5">
      <selection activeCell="E89" sqref="E89"/>
    </sheetView>
  </sheetViews>
  <sheetFormatPr defaultColWidth="12" defaultRowHeight="11.25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 customWidth="1"/>
  </cols>
  <sheetData>
    <row r="1" spans="1:7" ht="49.5" customHeight="1">
      <c r="A1" s="33" t="s">
        <v>129</v>
      </c>
      <c r="B1" s="33"/>
      <c r="C1" s="33"/>
      <c r="D1" s="33"/>
      <c r="E1" s="33"/>
      <c r="F1" s="33"/>
      <c r="G1" s="34"/>
    </row>
    <row r="2" spans="1:7" ht="11.25">
      <c r="A2" s="38" t="s">
        <v>51</v>
      </c>
      <c r="B2" s="35" t="s">
        <v>57</v>
      </c>
      <c r="C2" s="33"/>
      <c r="D2" s="33"/>
      <c r="E2" s="33"/>
      <c r="F2" s="34"/>
      <c r="G2" s="36" t="s">
        <v>56</v>
      </c>
    </row>
    <row r="3" spans="1:7" ht="24.75" customHeight="1">
      <c r="A3" s="39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7"/>
    </row>
    <row r="4" spans="1:7" ht="11.25">
      <c r="A4" s="40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ht="11.25">
      <c r="A5" s="18" t="s">
        <v>58</v>
      </c>
      <c r="B5" s="13">
        <f>SUM(B6:B12)</f>
        <v>133902549</v>
      </c>
      <c r="C5" s="13">
        <f>SUM(C6:C12)</f>
        <v>19012789.869999997</v>
      </c>
      <c r="D5" s="13">
        <f>B5+C5</f>
        <v>152915338.87</v>
      </c>
      <c r="E5" s="13">
        <f>SUM(E6:E12)</f>
        <v>140999736.25</v>
      </c>
      <c r="F5" s="13">
        <f>SUM(F6:F12)</f>
        <v>140566175.78</v>
      </c>
      <c r="G5" s="13">
        <f>D5-E5</f>
        <v>11915602.620000005</v>
      </c>
    </row>
    <row r="6" spans="1:8" ht="11.25">
      <c r="A6" s="20" t="s">
        <v>62</v>
      </c>
      <c r="B6" s="5">
        <v>110276996.66</v>
      </c>
      <c r="C6" s="5">
        <v>-1493697.81</v>
      </c>
      <c r="D6" s="5">
        <f aca="true" t="shared" si="0" ref="D6:D69">B6+C6</f>
        <v>108783298.85</v>
      </c>
      <c r="E6" s="5">
        <v>108775072.33</v>
      </c>
      <c r="F6" s="5">
        <v>108775072.33</v>
      </c>
      <c r="G6" s="5">
        <f aca="true" t="shared" si="1" ref="G6:G69">D6-E6</f>
        <v>8226.519999995828</v>
      </c>
      <c r="H6" s="9">
        <v>1100</v>
      </c>
    </row>
    <row r="7" spans="1:8" ht="11.25">
      <c r="A7" s="20" t="s">
        <v>63</v>
      </c>
      <c r="B7" s="5">
        <v>1172159.42</v>
      </c>
      <c r="C7" s="5">
        <v>3226081.91</v>
      </c>
      <c r="D7" s="5">
        <f t="shared" si="0"/>
        <v>4398241.33</v>
      </c>
      <c r="E7" s="5">
        <v>4398241.33</v>
      </c>
      <c r="F7" s="5">
        <v>4399841.33</v>
      </c>
      <c r="G7" s="5">
        <f t="shared" si="1"/>
        <v>0</v>
      </c>
      <c r="H7" s="9">
        <v>1200</v>
      </c>
    </row>
    <row r="8" spans="1:8" ht="11.25">
      <c r="A8" s="20" t="s">
        <v>64</v>
      </c>
      <c r="B8" s="5">
        <v>16920005.75</v>
      </c>
      <c r="C8" s="5">
        <v>-870223.11</v>
      </c>
      <c r="D8" s="5">
        <f t="shared" si="0"/>
        <v>16049782.64</v>
      </c>
      <c r="E8" s="5">
        <v>15971086.1</v>
      </c>
      <c r="F8" s="5">
        <v>15971086.1</v>
      </c>
      <c r="G8" s="5">
        <f t="shared" si="1"/>
        <v>78696.54000000097</v>
      </c>
      <c r="H8" s="9">
        <v>1300</v>
      </c>
    </row>
    <row r="9" spans="1:8" ht="11.25">
      <c r="A9" s="20" t="s">
        <v>33</v>
      </c>
      <c r="B9" s="5">
        <v>808127.92</v>
      </c>
      <c r="C9" s="5">
        <v>-808127.92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  <c r="H9" s="9">
        <v>1400</v>
      </c>
    </row>
    <row r="10" spans="1:8" ht="11.25">
      <c r="A10" s="20" t="s">
        <v>65</v>
      </c>
      <c r="B10" s="5">
        <v>4533030.98</v>
      </c>
      <c r="C10" s="5">
        <v>18863991.24</v>
      </c>
      <c r="D10" s="5">
        <f t="shared" si="0"/>
        <v>23397022.22</v>
      </c>
      <c r="E10" s="5">
        <v>11568342.66</v>
      </c>
      <c r="F10" s="5">
        <v>11133182.19</v>
      </c>
      <c r="G10" s="5">
        <f t="shared" si="1"/>
        <v>11828679.559999999</v>
      </c>
      <c r="H10" s="9">
        <v>1500</v>
      </c>
    </row>
    <row r="11" spans="1:8" ht="11.25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ht="11.25">
      <c r="A12" s="20" t="s">
        <v>66</v>
      </c>
      <c r="B12" s="5">
        <v>192228.27</v>
      </c>
      <c r="C12" s="5">
        <v>94765.56</v>
      </c>
      <c r="D12" s="5">
        <f t="shared" si="0"/>
        <v>286993.82999999996</v>
      </c>
      <c r="E12" s="5">
        <v>286993.83</v>
      </c>
      <c r="F12" s="5">
        <v>286993.83</v>
      </c>
      <c r="G12" s="5">
        <f t="shared" si="1"/>
        <v>0</v>
      </c>
      <c r="H12" s="9">
        <v>1700</v>
      </c>
    </row>
    <row r="13" spans="1:8" ht="11.25">
      <c r="A13" s="18" t="s">
        <v>123</v>
      </c>
      <c r="B13" s="14">
        <f>SUM(B14:B22)</f>
        <v>21018475.57</v>
      </c>
      <c r="C13" s="14">
        <f>SUM(C14:C22)</f>
        <v>4831918.549999999</v>
      </c>
      <c r="D13" s="14">
        <f t="shared" si="0"/>
        <v>25850394.119999997</v>
      </c>
      <c r="E13" s="14">
        <f>SUM(E14:E22)</f>
        <v>25848785.97</v>
      </c>
      <c r="F13" s="14">
        <f>SUM(F14:F22)</f>
        <v>21852594.53</v>
      </c>
      <c r="G13" s="14">
        <f t="shared" si="1"/>
        <v>1608.1499999985099</v>
      </c>
      <c r="H13" s="19">
        <v>0</v>
      </c>
    </row>
    <row r="14" spans="1:8" ht="11.25">
      <c r="A14" s="20" t="s">
        <v>67</v>
      </c>
      <c r="B14" s="5">
        <v>1688101.38</v>
      </c>
      <c r="C14" s="5">
        <v>80681.26</v>
      </c>
      <c r="D14" s="5">
        <f t="shared" si="0"/>
        <v>1768782.64</v>
      </c>
      <c r="E14" s="5">
        <v>1768382.52</v>
      </c>
      <c r="F14" s="5">
        <v>1283155.21</v>
      </c>
      <c r="G14" s="5">
        <f t="shared" si="1"/>
        <v>400.1199999998789</v>
      </c>
      <c r="H14" s="9">
        <v>2100</v>
      </c>
    </row>
    <row r="15" spans="1:8" ht="11.25">
      <c r="A15" s="20" t="s">
        <v>68</v>
      </c>
      <c r="B15" s="5">
        <v>187496.78</v>
      </c>
      <c r="C15" s="5">
        <v>86724.77</v>
      </c>
      <c r="D15" s="5">
        <f t="shared" si="0"/>
        <v>274221.55</v>
      </c>
      <c r="E15" s="5">
        <v>274221.55</v>
      </c>
      <c r="F15" s="5">
        <v>259403.53</v>
      </c>
      <c r="G15" s="5">
        <f t="shared" si="1"/>
        <v>0</v>
      </c>
      <c r="H15" s="9">
        <v>2200</v>
      </c>
    </row>
    <row r="16" spans="1:8" ht="11.25">
      <c r="A16" s="20" t="s">
        <v>69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ht="11.25">
      <c r="A17" s="20" t="s">
        <v>70</v>
      </c>
      <c r="B17" s="5">
        <v>3939869.27</v>
      </c>
      <c r="C17" s="5">
        <v>-1710994.5</v>
      </c>
      <c r="D17" s="5">
        <f t="shared" si="0"/>
        <v>2228874.77</v>
      </c>
      <c r="E17" s="5">
        <v>2227946.75</v>
      </c>
      <c r="F17" s="5">
        <v>1858096.08</v>
      </c>
      <c r="G17" s="5">
        <f t="shared" si="1"/>
        <v>928.0200000000186</v>
      </c>
      <c r="H17" s="9">
        <v>2400</v>
      </c>
    </row>
    <row r="18" spans="1:8" ht="11.25">
      <c r="A18" s="20" t="s">
        <v>71</v>
      </c>
      <c r="B18" s="5">
        <v>3030744.44</v>
      </c>
      <c r="C18" s="5">
        <v>7260937.39</v>
      </c>
      <c r="D18" s="5">
        <f t="shared" si="0"/>
        <v>10291681.83</v>
      </c>
      <c r="E18" s="5">
        <v>10291681.83</v>
      </c>
      <c r="F18" s="5">
        <v>8975889.54</v>
      </c>
      <c r="G18" s="5">
        <f t="shared" si="1"/>
        <v>0</v>
      </c>
      <c r="H18" s="9">
        <v>2500</v>
      </c>
    </row>
    <row r="19" spans="1:8" ht="11.25">
      <c r="A19" s="20" t="s">
        <v>72</v>
      </c>
      <c r="B19" s="5">
        <v>9041049.7</v>
      </c>
      <c r="C19" s="5">
        <v>666156.63</v>
      </c>
      <c r="D19" s="5">
        <f t="shared" si="0"/>
        <v>9707206.33</v>
      </c>
      <c r="E19" s="5">
        <v>9707206.33</v>
      </c>
      <c r="F19" s="5">
        <v>8454202.66</v>
      </c>
      <c r="G19" s="5">
        <f t="shared" si="1"/>
        <v>0</v>
      </c>
      <c r="H19" s="9">
        <v>2600</v>
      </c>
    </row>
    <row r="20" spans="1:8" ht="11.25">
      <c r="A20" s="20" t="s">
        <v>73</v>
      </c>
      <c r="B20" s="5">
        <v>1896983.58</v>
      </c>
      <c r="C20" s="5">
        <v>-1050238.1</v>
      </c>
      <c r="D20" s="5">
        <f t="shared" si="0"/>
        <v>846745.48</v>
      </c>
      <c r="E20" s="5">
        <v>846745.48</v>
      </c>
      <c r="F20" s="5">
        <v>456580.86</v>
      </c>
      <c r="G20" s="5">
        <f t="shared" si="1"/>
        <v>0</v>
      </c>
      <c r="H20" s="9">
        <v>2700</v>
      </c>
    </row>
    <row r="21" spans="1:8" ht="11.25">
      <c r="A21" s="20" t="s">
        <v>74</v>
      </c>
      <c r="B21" s="5">
        <v>47992</v>
      </c>
      <c r="C21" s="5">
        <v>-34142.73</v>
      </c>
      <c r="D21" s="5">
        <f t="shared" si="0"/>
        <v>13849.269999999997</v>
      </c>
      <c r="E21" s="5">
        <v>13849.27</v>
      </c>
      <c r="F21" s="5">
        <v>4999.28</v>
      </c>
      <c r="G21" s="5">
        <f t="shared" si="1"/>
        <v>0</v>
      </c>
      <c r="H21" s="9">
        <v>2800</v>
      </c>
    </row>
    <row r="22" spans="1:8" ht="11.25">
      <c r="A22" s="20" t="s">
        <v>75</v>
      </c>
      <c r="B22" s="5">
        <v>1186238.42</v>
      </c>
      <c r="C22" s="5">
        <v>-467206.17</v>
      </c>
      <c r="D22" s="5">
        <f t="shared" si="0"/>
        <v>719032.25</v>
      </c>
      <c r="E22" s="5">
        <v>718752.24</v>
      </c>
      <c r="F22" s="5">
        <v>560267.37</v>
      </c>
      <c r="G22" s="5">
        <f t="shared" si="1"/>
        <v>280.0100000000093</v>
      </c>
      <c r="H22" s="9">
        <v>2900</v>
      </c>
    </row>
    <row r="23" spans="1:8" ht="11.25">
      <c r="A23" s="18" t="s">
        <v>59</v>
      </c>
      <c r="B23" s="14">
        <f>SUM(B24:B32)</f>
        <v>82538999.09</v>
      </c>
      <c r="C23" s="14">
        <f>SUM(C24:C32)</f>
        <v>19839466.57</v>
      </c>
      <c r="D23" s="14">
        <f t="shared" si="0"/>
        <v>102378465.66</v>
      </c>
      <c r="E23" s="14">
        <f>SUM(E24:E32)</f>
        <v>101608734.63</v>
      </c>
      <c r="F23" s="14">
        <f>SUM(F24:F32)</f>
        <v>111806328.95</v>
      </c>
      <c r="G23" s="14">
        <f t="shared" si="1"/>
        <v>769731.0300000012</v>
      </c>
      <c r="H23" s="19">
        <v>0</v>
      </c>
    </row>
    <row r="24" spans="1:8" ht="11.25">
      <c r="A24" s="20" t="s">
        <v>76</v>
      </c>
      <c r="B24" s="5">
        <v>20271791.9</v>
      </c>
      <c r="C24" s="5">
        <v>-1376268.87</v>
      </c>
      <c r="D24" s="5">
        <f t="shared" si="0"/>
        <v>18895523.029999997</v>
      </c>
      <c r="E24" s="5">
        <v>18895523.03</v>
      </c>
      <c r="F24" s="5">
        <v>18646695.59</v>
      </c>
      <c r="G24" s="5">
        <f t="shared" si="1"/>
        <v>0</v>
      </c>
      <c r="H24" s="9">
        <v>3100</v>
      </c>
    </row>
    <row r="25" spans="1:8" ht="11.25">
      <c r="A25" s="20" t="s">
        <v>77</v>
      </c>
      <c r="B25" s="5">
        <v>682901.82</v>
      </c>
      <c r="C25" s="5">
        <v>249814.9</v>
      </c>
      <c r="D25" s="5">
        <f t="shared" si="0"/>
        <v>932716.72</v>
      </c>
      <c r="E25" s="5">
        <v>932716.72</v>
      </c>
      <c r="F25" s="5">
        <v>697509.92</v>
      </c>
      <c r="G25" s="5">
        <f t="shared" si="1"/>
        <v>0</v>
      </c>
      <c r="H25" s="9">
        <v>3200</v>
      </c>
    </row>
    <row r="26" spans="1:8" ht="11.25">
      <c r="A26" s="20" t="s">
        <v>78</v>
      </c>
      <c r="B26" s="5">
        <v>6756257.42</v>
      </c>
      <c r="C26" s="5">
        <v>1426844.32</v>
      </c>
      <c r="D26" s="5">
        <f t="shared" si="0"/>
        <v>8183101.74</v>
      </c>
      <c r="E26" s="5">
        <v>7413370.71</v>
      </c>
      <c r="F26" s="5">
        <v>4431651.01</v>
      </c>
      <c r="G26" s="5">
        <f t="shared" si="1"/>
        <v>769731.0300000003</v>
      </c>
      <c r="H26" s="9">
        <v>3300</v>
      </c>
    </row>
    <row r="27" spans="1:8" ht="11.25">
      <c r="A27" s="20" t="s">
        <v>79</v>
      </c>
      <c r="B27" s="5">
        <v>830305.58</v>
      </c>
      <c r="C27" s="5">
        <v>-637612.25</v>
      </c>
      <c r="D27" s="5">
        <f t="shared" si="0"/>
        <v>192693.32999999996</v>
      </c>
      <c r="E27" s="5">
        <v>192693.33</v>
      </c>
      <c r="F27" s="5">
        <v>192693.33</v>
      </c>
      <c r="G27" s="5">
        <f t="shared" si="1"/>
        <v>0</v>
      </c>
      <c r="H27" s="9">
        <v>3400</v>
      </c>
    </row>
    <row r="28" spans="1:8" ht="11.25">
      <c r="A28" s="20" t="s">
        <v>80</v>
      </c>
      <c r="B28" s="5">
        <v>27583501.19</v>
      </c>
      <c r="C28" s="5">
        <v>655931.13</v>
      </c>
      <c r="D28" s="5">
        <f t="shared" si="0"/>
        <v>28239432.32</v>
      </c>
      <c r="E28" s="5">
        <v>28239432.32</v>
      </c>
      <c r="F28" s="5">
        <v>28086531.33</v>
      </c>
      <c r="G28" s="5">
        <f t="shared" si="1"/>
        <v>0</v>
      </c>
      <c r="H28" s="9">
        <v>3500</v>
      </c>
    </row>
    <row r="29" spans="1:8" ht="11.25">
      <c r="A29" s="20" t="s">
        <v>81</v>
      </c>
      <c r="B29" s="5">
        <v>622054.8</v>
      </c>
      <c r="C29" s="5">
        <v>714580.51</v>
      </c>
      <c r="D29" s="5">
        <f t="shared" si="0"/>
        <v>1336635.31</v>
      </c>
      <c r="E29" s="5">
        <v>1336635.31</v>
      </c>
      <c r="F29" s="5">
        <v>1186190.09</v>
      </c>
      <c r="G29" s="5">
        <f t="shared" si="1"/>
        <v>0</v>
      </c>
      <c r="H29" s="9">
        <v>3600</v>
      </c>
    </row>
    <row r="30" spans="1:8" ht="11.25">
      <c r="A30" s="20" t="s">
        <v>82</v>
      </c>
      <c r="B30" s="5">
        <v>194880.63</v>
      </c>
      <c r="C30" s="5">
        <v>176845.3</v>
      </c>
      <c r="D30" s="5">
        <f t="shared" si="0"/>
        <v>371725.93</v>
      </c>
      <c r="E30" s="5">
        <v>371725.93</v>
      </c>
      <c r="F30" s="5">
        <v>351166.49</v>
      </c>
      <c r="G30" s="5">
        <f t="shared" si="1"/>
        <v>0</v>
      </c>
      <c r="H30" s="9">
        <v>3700</v>
      </c>
    </row>
    <row r="31" spans="1:8" ht="11.25">
      <c r="A31" s="20" t="s">
        <v>83</v>
      </c>
      <c r="B31" s="5">
        <v>22663666.8</v>
      </c>
      <c r="C31" s="5">
        <v>12032335.26</v>
      </c>
      <c r="D31" s="5">
        <f t="shared" si="0"/>
        <v>34696002.06</v>
      </c>
      <c r="E31" s="5">
        <v>34696002.06</v>
      </c>
      <c r="F31" s="5">
        <v>48685123.97</v>
      </c>
      <c r="G31" s="5">
        <f t="shared" si="1"/>
        <v>0</v>
      </c>
      <c r="H31" s="9">
        <v>3800</v>
      </c>
    </row>
    <row r="32" spans="1:8" ht="11.25">
      <c r="A32" s="20" t="s">
        <v>18</v>
      </c>
      <c r="B32" s="5">
        <v>2933638.95</v>
      </c>
      <c r="C32" s="5">
        <v>6596996.27</v>
      </c>
      <c r="D32" s="5">
        <f t="shared" si="0"/>
        <v>9530635.219999999</v>
      </c>
      <c r="E32" s="5">
        <v>9530635.22</v>
      </c>
      <c r="F32" s="5">
        <v>9528767.22</v>
      </c>
      <c r="G32" s="5">
        <f t="shared" si="1"/>
        <v>0</v>
      </c>
      <c r="H32" s="9">
        <v>3900</v>
      </c>
    </row>
    <row r="33" spans="1:8" ht="11.25">
      <c r="A33" s="18" t="s">
        <v>124</v>
      </c>
      <c r="B33" s="14">
        <f>SUM(B34:B42)</f>
        <v>39148955.11</v>
      </c>
      <c r="C33" s="14">
        <f>SUM(C34:C42)</f>
        <v>8536553.81</v>
      </c>
      <c r="D33" s="14">
        <f t="shared" si="0"/>
        <v>47685508.92</v>
      </c>
      <c r="E33" s="14">
        <f>SUM(E34:E42)</f>
        <v>47674449.22</v>
      </c>
      <c r="F33" s="14">
        <f>SUM(F34:F42)</f>
        <v>44876988.410000004</v>
      </c>
      <c r="G33" s="14">
        <f t="shared" si="1"/>
        <v>11059.70000000298</v>
      </c>
      <c r="H33" s="19">
        <v>0</v>
      </c>
    </row>
    <row r="34" spans="1:8" ht="11.25">
      <c r="A34" s="20" t="s">
        <v>84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ht="11.25">
      <c r="A35" s="20" t="s">
        <v>85</v>
      </c>
      <c r="B35" s="5">
        <v>6735610.62</v>
      </c>
      <c r="C35" s="5">
        <v>779262.88</v>
      </c>
      <c r="D35" s="5">
        <f t="shared" si="0"/>
        <v>7514873.5</v>
      </c>
      <c r="E35" s="5">
        <v>7514873.5</v>
      </c>
      <c r="F35" s="5">
        <v>7514873.5</v>
      </c>
      <c r="G35" s="5">
        <f t="shared" si="1"/>
        <v>0</v>
      </c>
      <c r="H35" s="9">
        <v>4200</v>
      </c>
    </row>
    <row r="36" spans="1:8" ht="11.25">
      <c r="A36" s="20" t="s">
        <v>86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ht="11.25">
      <c r="A37" s="20" t="s">
        <v>87</v>
      </c>
      <c r="B37" s="5">
        <v>17117839.09</v>
      </c>
      <c r="C37" s="5">
        <v>6890061.09</v>
      </c>
      <c r="D37" s="5">
        <f t="shared" si="0"/>
        <v>24007900.18</v>
      </c>
      <c r="E37" s="5">
        <v>23996840.48</v>
      </c>
      <c r="F37" s="5">
        <v>21199379.67</v>
      </c>
      <c r="G37" s="5">
        <f t="shared" si="1"/>
        <v>11059.699999999255</v>
      </c>
      <c r="H37" s="9">
        <v>4400</v>
      </c>
    </row>
    <row r="38" spans="1:8" ht="11.25">
      <c r="A38" s="20" t="s">
        <v>39</v>
      </c>
      <c r="B38" s="5">
        <v>15295505.4</v>
      </c>
      <c r="C38" s="5">
        <v>867229.84</v>
      </c>
      <c r="D38" s="5">
        <f t="shared" si="0"/>
        <v>16162735.24</v>
      </c>
      <c r="E38" s="5">
        <v>16162735.24</v>
      </c>
      <c r="F38" s="5">
        <v>16162735.24</v>
      </c>
      <c r="G38" s="5">
        <f t="shared" si="1"/>
        <v>0</v>
      </c>
      <c r="H38" s="9">
        <v>4500</v>
      </c>
    </row>
    <row r="39" spans="1:8" ht="11.25">
      <c r="A39" s="20" t="s">
        <v>88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ht="11.25">
      <c r="A40" s="20" t="s">
        <v>89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ht="11.25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ht="11.25">
      <c r="A42" s="20" t="s">
        <v>90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ht="11.25">
      <c r="A43" s="18" t="s">
        <v>125</v>
      </c>
      <c r="B43" s="14">
        <f>SUM(B44:B52)</f>
        <v>438407.94</v>
      </c>
      <c r="C43" s="14">
        <f>SUM(C44:C52)</f>
        <v>178379.64</v>
      </c>
      <c r="D43" s="14">
        <f t="shared" si="0"/>
        <v>616787.5800000001</v>
      </c>
      <c r="E43" s="14">
        <f>SUM(E44:E52)</f>
        <v>613866.4</v>
      </c>
      <c r="F43" s="14">
        <f>SUM(F44:F52)</f>
        <v>449435.85</v>
      </c>
      <c r="G43" s="14">
        <f t="shared" si="1"/>
        <v>2921.180000000051</v>
      </c>
      <c r="H43" s="19">
        <v>0</v>
      </c>
    </row>
    <row r="44" spans="1:8" ht="11.25">
      <c r="A44" s="4" t="s">
        <v>91</v>
      </c>
      <c r="B44" s="5">
        <v>387179.94</v>
      </c>
      <c r="C44" s="5">
        <v>145025.91</v>
      </c>
      <c r="D44" s="5">
        <f t="shared" si="0"/>
        <v>532205.85</v>
      </c>
      <c r="E44" s="5">
        <v>530305.98</v>
      </c>
      <c r="F44" s="5">
        <v>401905.85</v>
      </c>
      <c r="G44" s="5">
        <f t="shared" si="1"/>
        <v>1899.8699999999953</v>
      </c>
      <c r="H44" s="9">
        <v>5100</v>
      </c>
    </row>
    <row r="45" spans="1:8" ht="11.25">
      <c r="A45" s="20" t="s">
        <v>92</v>
      </c>
      <c r="B45" s="5">
        <v>0</v>
      </c>
      <c r="C45" s="5">
        <v>36115.73</v>
      </c>
      <c r="D45" s="5">
        <f t="shared" si="0"/>
        <v>36115.73</v>
      </c>
      <c r="E45" s="5">
        <v>35094.42</v>
      </c>
      <c r="F45" s="5">
        <v>8700</v>
      </c>
      <c r="G45" s="5">
        <f t="shared" si="1"/>
        <v>1021.310000000005</v>
      </c>
      <c r="H45" s="9">
        <v>5200</v>
      </c>
    </row>
    <row r="46" spans="1:8" ht="11.25">
      <c r="A46" s="20" t="s">
        <v>93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ht="11.25">
      <c r="A47" s="20" t="s">
        <v>94</v>
      </c>
      <c r="B47" s="5">
        <v>37998</v>
      </c>
      <c r="C47" s="5">
        <v>-37998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9">
        <v>5400</v>
      </c>
    </row>
    <row r="48" spans="1:8" ht="11.25">
      <c r="A48" s="20" t="s">
        <v>95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ht="11.25">
      <c r="A49" s="20" t="s">
        <v>96</v>
      </c>
      <c r="B49" s="5">
        <v>13230</v>
      </c>
      <c r="C49" s="5">
        <v>35236</v>
      </c>
      <c r="D49" s="5">
        <f t="shared" si="0"/>
        <v>48466</v>
      </c>
      <c r="E49" s="5">
        <v>48466</v>
      </c>
      <c r="F49" s="5">
        <v>38830</v>
      </c>
      <c r="G49" s="5">
        <f t="shared" si="1"/>
        <v>0</v>
      </c>
      <c r="H49" s="9">
        <v>5600</v>
      </c>
    </row>
    <row r="50" spans="1:8" ht="11.25">
      <c r="A50" s="20" t="s">
        <v>97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ht="11.25">
      <c r="A51" s="20" t="s">
        <v>98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9">
        <v>5800</v>
      </c>
    </row>
    <row r="52" spans="1:8" ht="11.25">
      <c r="A52" s="20" t="s">
        <v>99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ht="11.25">
      <c r="A53" s="18" t="s">
        <v>60</v>
      </c>
      <c r="B53" s="14">
        <f>SUM(B54:B56)</f>
        <v>32160729.87</v>
      </c>
      <c r="C53" s="14">
        <f>SUM(C54:C56)</f>
        <v>189361932.65</v>
      </c>
      <c r="D53" s="14">
        <f t="shared" si="0"/>
        <v>221522662.52</v>
      </c>
      <c r="E53" s="14">
        <f>SUM(E54:E56)</f>
        <v>101061489.99</v>
      </c>
      <c r="F53" s="14">
        <f>SUM(F54:F56)</f>
        <v>98029564.47999999</v>
      </c>
      <c r="G53" s="14">
        <f t="shared" si="1"/>
        <v>120461172.53000002</v>
      </c>
      <c r="H53" s="19">
        <v>0</v>
      </c>
    </row>
    <row r="54" spans="1:8" ht="11.25">
      <c r="A54" s="20" t="s">
        <v>100</v>
      </c>
      <c r="B54" s="5">
        <v>22160729.87</v>
      </c>
      <c r="C54" s="5">
        <v>153311709.12</v>
      </c>
      <c r="D54" s="5">
        <f t="shared" si="0"/>
        <v>175472438.99</v>
      </c>
      <c r="E54" s="5">
        <v>98991985.57</v>
      </c>
      <c r="F54" s="5">
        <v>97422862.24</v>
      </c>
      <c r="G54" s="5">
        <f t="shared" si="1"/>
        <v>76480453.42000002</v>
      </c>
      <c r="H54" s="9">
        <v>6100</v>
      </c>
    </row>
    <row r="55" spans="1:8" ht="11.25">
      <c r="A55" s="20" t="s">
        <v>101</v>
      </c>
      <c r="B55" s="5">
        <v>10000000</v>
      </c>
      <c r="C55" s="5">
        <v>36050223.53</v>
      </c>
      <c r="D55" s="5">
        <f t="shared" si="0"/>
        <v>46050223.53</v>
      </c>
      <c r="E55" s="5">
        <v>2069504.42</v>
      </c>
      <c r="F55" s="5">
        <v>606702.24</v>
      </c>
      <c r="G55" s="5">
        <f t="shared" si="1"/>
        <v>43980719.11</v>
      </c>
      <c r="H55" s="9">
        <v>6200</v>
      </c>
    </row>
    <row r="56" spans="1:8" ht="11.25">
      <c r="A56" s="20" t="s">
        <v>102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ht="11.25">
      <c r="A57" s="18" t="s">
        <v>126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ht="11.25">
      <c r="A58" s="20" t="s">
        <v>103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ht="11.25">
      <c r="A59" s="20" t="s">
        <v>104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ht="11.25">
      <c r="A60" s="20" t="s">
        <v>105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ht="11.25">
      <c r="A61" s="20" t="s">
        <v>106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ht="11.25">
      <c r="A62" s="20" t="s">
        <v>107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ht="11.25">
      <c r="A63" s="20" t="s">
        <v>108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ht="11.25">
      <c r="A64" s="20" t="s">
        <v>109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ht="11.25">
      <c r="A65" s="18" t="s">
        <v>127</v>
      </c>
      <c r="B65" s="14">
        <f>SUM(B66:B68)</f>
        <v>11583485.18</v>
      </c>
      <c r="C65" s="14">
        <f>SUM(C66:C68)</f>
        <v>-8417181.15</v>
      </c>
      <c r="D65" s="14">
        <f t="shared" si="0"/>
        <v>3166304.0299999993</v>
      </c>
      <c r="E65" s="14">
        <f>SUM(E66:E68)</f>
        <v>3166304.03</v>
      </c>
      <c r="F65" s="14">
        <f>SUM(F66:F68)</f>
        <v>3065449.04</v>
      </c>
      <c r="G65" s="14">
        <f t="shared" si="1"/>
        <v>0</v>
      </c>
      <c r="H65" s="19">
        <v>0</v>
      </c>
    </row>
    <row r="66" spans="1:8" ht="11.25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ht="11.25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ht="11.25">
      <c r="A68" s="20" t="s">
        <v>38</v>
      </c>
      <c r="B68" s="5">
        <v>11583485.18</v>
      </c>
      <c r="C68" s="5">
        <v>-8417181.15</v>
      </c>
      <c r="D68" s="5">
        <f t="shared" si="0"/>
        <v>3166304.0299999993</v>
      </c>
      <c r="E68" s="5">
        <v>3166304.03</v>
      </c>
      <c r="F68" s="5">
        <v>3065449.04</v>
      </c>
      <c r="G68" s="5">
        <f t="shared" si="1"/>
        <v>0</v>
      </c>
      <c r="H68" s="9">
        <v>8500</v>
      </c>
    </row>
    <row r="69" spans="1:8" ht="11.25">
      <c r="A69" s="18" t="s">
        <v>61</v>
      </c>
      <c r="B69" s="14">
        <f>SUM(B70:B76)</f>
        <v>13197000</v>
      </c>
      <c r="C69" s="14">
        <f>SUM(C70:C76)</f>
        <v>337283.74</v>
      </c>
      <c r="D69" s="14">
        <f t="shared" si="0"/>
        <v>13534283.74</v>
      </c>
      <c r="E69" s="14">
        <f>SUM(E70:E76)</f>
        <v>13534283.74</v>
      </c>
      <c r="F69" s="14">
        <f>SUM(F70:F76)</f>
        <v>13534283.74</v>
      </c>
      <c r="G69" s="14">
        <f t="shared" si="1"/>
        <v>0</v>
      </c>
      <c r="H69" s="19">
        <v>0</v>
      </c>
    </row>
    <row r="70" spans="1:8" ht="11.25">
      <c r="A70" s="20" t="s">
        <v>110</v>
      </c>
      <c r="B70" s="5">
        <v>13000000</v>
      </c>
      <c r="C70" s="5">
        <v>0</v>
      </c>
      <c r="D70" s="5">
        <f aca="true" t="shared" si="2" ref="D70:D76">B70+C70</f>
        <v>13000000</v>
      </c>
      <c r="E70" s="5">
        <v>13000000</v>
      </c>
      <c r="F70" s="5">
        <v>13000000</v>
      </c>
      <c r="G70" s="5">
        <f aca="true" t="shared" si="3" ref="G70:G76">D70-E70</f>
        <v>0</v>
      </c>
      <c r="H70" s="9">
        <v>9100</v>
      </c>
    </row>
    <row r="71" spans="1:8" ht="11.25">
      <c r="A71" s="20" t="s">
        <v>111</v>
      </c>
      <c r="B71" s="5">
        <v>197000</v>
      </c>
      <c r="C71" s="5">
        <v>337283.74</v>
      </c>
      <c r="D71" s="5">
        <f t="shared" si="2"/>
        <v>534283.74</v>
      </c>
      <c r="E71" s="5">
        <v>534283.74</v>
      </c>
      <c r="F71" s="5">
        <v>534283.74</v>
      </c>
      <c r="G71" s="5">
        <f t="shared" si="3"/>
        <v>0</v>
      </c>
      <c r="H71" s="9">
        <v>9200</v>
      </c>
    </row>
    <row r="72" spans="1:8" ht="11.25">
      <c r="A72" s="20" t="s">
        <v>112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ht="11.25">
      <c r="A73" s="20" t="s">
        <v>113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ht="11.25">
      <c r="A74" s="20" t="s">
        <v>114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ht="11.25">
      <c r="A75" s="20" t="s">
        <v>115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ht="11.25">
      <c r="A76" s="21" t="s">
        <v>116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7" ht="11.25">
      <c r="A77" s="10" t="s">
        <v>50</v>
      </c>
      <c r="B77" s="16">
        <f aca="true" t="shared" si="4" ref="B77:G77">SUM(B5+B13+B23+B33+B43+B53+B57+B65+B69)</f>
        <v>333988601.76</v>
      </c>
      <c r="C77" s="16">
        <f t="shared" si="4"/>
        <v>233681143.68</v>
      </c>
      <c r="D77" s="16">
        <f t="shared" si="4"/>
        <v>567669745.4399999</v>
      </c>
      <c r="E77" s="16">
        <f t="shared" si="4"/>
        <v>434507650.23</v>
      </c>
      <c r="F77" s="16">
        <f t="shared" si="4"/>
        <v>434180820.78000003</v>
      </c>
      <c r="G77" s="16">
        <f t="shared" si="4"/>
        <v>133162095.21000002</v>
      </c>
    </row>
    <row r="79" ht="11.25">
      <c r="A79" s="1" t="s">
        <v>120</v>
      </c>
    </row>
    <row r="81" spans="1:3" ht="11.25">
      <c r="A81" s="28" t="s">
        <v>180</v>
      </c>
      <c r="B81" s="28" t="s">
        <v>181</v>
      </c>
      <c r="C81" s="27"/>
    </row>
    <row r="82" spans="1:3" ht="11.25">
      <c r="A82" s="28" t="s">
        <v>182</v>
      </c>
      <c r="B82" s="28" t="s">
        <v>183</v>
      </c>
      <c r="C82" s="27"/>
    </row>
    <row r="85" spans="1:3" ht="11.25">
      <c r="A85" s="29" t="s">
        <v>184</v>
      </c>
      <c r="B85" s="27"/>
      <c r="C85" s="27"/>
    </row>
    <row r="86" spans="1:3" ht="11.25">
      <c r="A86" s="29" t="s">
        <v>185</v>
      </c>
      <c r="B86" s="27"/>
      <c r="C86" s="27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1" r:id="rId1"/>
  <headerFooter>
    <oddFooter>&amp;CPágina &amp;P de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view="pageBreakPreview" zoomScale="60" zoomScalePageLayoutView="0" workbookViewId="0" topLeftCell="A1">
      <selection activeCell="E23" sqref="E23"/>
    </sheetView>
  </sheetViews>
  <sheetFormatPr defaultColWidth="12" defaultRowHeight="11.25"/>
  <cols>
    <col min="1" max="1" width="47.66015625" style="1" customWidth="1"/>
    <col min="2" max="7" width="18.33203125" style="1" customWidth="1"/>
    <col min="8" max="16384" width="12" style="1" customWidth="1"/>
  </cols>
  <sheetData>
    <row r="1" spans="1:7" ht="49.5" customHeight="1">
      <c r="A1" s="35" t="s">
        <v>130</v>
      </c>
      <c r="B1" s="33"/>
      <c r="C1" s="33"/>
      <c r="D1" s="33"/>
      <c r="E1" s="33"/>
      <c r="F1" s="33"/>
      <c r="G1" s="34"/>
    </row>
    <row r="2" spans="1:7" ht="11.25">
      <c r="A2" s="38"/>
      <c r="B2" s="35" t="s">
        <v>57</v>
      </c>
      <c r="C2" s="33"/>
      <c r="D2" s="33"/>
      <c r="E2" s="33"/>
      <c r="F2" s="34"/>
      <c r="G2" s="36" t="s">
        <v>56</v>
      </c>
    </row>
    <row r="3" spans="1:7" ht="24.75" customHeight="1">
      <c r="A3" s="39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7"/>
    </row>
    <row r="4" spans="1:7" ht="11.25">
      <c r="A4" s="40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ht="11.25">
      <c r="A5" s="6" t="s">
        <v>0</v>
      </c>
      <c r="B5" s="5">
        <v>261510473.37</v>
      </c>
      <c r="C5" s="5">
        <v>51690782.7</v>
      </c>
      <c r="D5" s="5">
        <f>B5+C5</f>
        <v>313201256.07</v>
      </c>
      <c r="E5" s="5">
        <v>300503254.57</v>
      </c>
      <c r="F5" s="5">
        <v>303473636.17</v>
      </c>
      <c r="G5" s="5">
        <f>D5-E5</f>
        <v>12698001.5</v>
      </c>
    </row>
    <row r="6" spans="1:7" ht="11.25">
      <c r="A6" s="6" t="s">
        <v>1</v>
      </c>
      <c r="B6" s="5">
        <v>44182622.99</v>
      </c>
      <c r="C6" s="5">
        <v>181123131.14</v>
      </c>
      <c r="D6" s="5">
        <f>B6+C6</f>
        <v>225305754.13</v>
      </c>
      <c r="E6" s="5">
        <v>104841660.42</v>
      </c>
      <c r="F6" s="5">
        <v>101544449.37</v>
      </c>
      <c r="G6" s="5">
        <f>D6-E6</f>
        <v>120464093.71</v>
      </c>
    </row>
    <row r="7" spans="1:7" ht="11.25">
      <c r="A7" s="6" t="s">
        <v>2</v>
      </c>
      <c r="B7" s="5">
        <v>13000000</v>
      </c>
      <c r="C7" s="5">
        <v>0</v>
      </c>
      <c r="D7" s="5">
        <f>B7+C7</f>
        <v>13000000</v>
      </c>
      <c r="E7" s="5">
        <v>13000000</v>
      </c>
      <c r="F7" s="5">
        <v>13000000</v>
      </c>
      <c r="G7" s="5">
        <f>D7-E7</f>
        <v>0</v>
      </c>
    </row>
    <row r="8" spans="1:7" ht="11.25">
      <c r="A8" s="6" t="s">
        <v>39</v>
      </c>
      <c r="B8" s="5">
        <v>15295505.4</v>
      </c>
      <c r="C8" s="5">
        <v>867229.84</v>
      </c>
      <c r="D8" s="5">
        <f>B8+C8</f>
        <v>16162735.24</v>
      </c>
      <c r="E8" s="5">
        <v>16162735.24</v>
      </c>
      <c r="F8" s="5">
        <v>16162735.24</v>
      </c>
      <c r="G8" s="5">
        <f>D8-E8</f>
        <v>0</v>
      </c>
    </row>
    <row r="9" spans="1:7" ht="11.25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ht="11.25">
      <c r="A10" s="10" t="s">
        <v>50</v>
      </c>
      <c r="B10" s="16">
        <f aca="true" t="shared" si="0" ref="B10:G10">SUM(B5+B6+B7+B8+B9)</f>
        <v>333988601.76</v>
      </c>
      <c r="C10" s="16">
        <f t="shared" si="0"/>
        <v>233681143.67999998</v>
      </c>
      <c r="D10" s="16">
        <f t="shared" si="0"/>
        <v>567669745.44</v>
      </c>
      <c r="E10" s="16">
        <f t="shared" si="0"/>
        <v>434507650.23</v>
      </c>
      <c r="F10" s="16">
        <f t="shared" si="0"/>
        <v>434180820.78000003</v>
      </c>
      <c r="G10" s="16">
        <f t="shared" si="0"/>
        <v>133162095.21</v>
      </c>
    </row>
    <row r="14" spans="1:3" ht="11.25">
      <c r="A14" s="28" t="s">
        <v>180</v>
      </c>
      <c r="B14" s="28" t="s">
        <v>181</v>
      </c>
      <c r="C14" s="30"/>
    </row>
    <row r="15" spans="1:3" ht="11.25">
      <c r="A15" s="28" t="s">
        <v>182</v>
      </c>
      <c r="B15" s="28" t="s">
        <v>183</v>
      </c>
      <c r="C15" s="30"/>
    </row>
    <row r="18" spans="1:3" ht="11.25">
      <c r="A18" s="29" t="s">
        <v>184</v>
      </c>
      <c r="B18" s="30"/>
      <c r="C18" s="30"/>
    </row>
    <row r="19" spans="1:3" ht="11.25">
      <c r="A19" s="29" t="s">
        <v>185</v>
      </c>
      <c r="B19" s="30"/>
      <c r="C19" s="30"/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Footer>&amp;CPágina &amp;P de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showGridLines="0" view="pageBreakPreview" zoomScale="60" zoomScalePageLayoutView="0" workbookViewId="0" topLeftCell="A58">
      <selection activeCell="B101" sqref="B100:B101"/>
    </sheetView>
  </sheetViews>
  <sheetFormatPr defaultColWidth="12" defaultRowHeight="11.25"/>
  <cols>
    <col min="1" max="1" width="80.5" style="1" customWidth="1"/>
    <col min="2" max="7" width="18.33203125" style="1" customWidth="1"/>
    <col min="8" max="16384" width="12" style="1" customWidth="1"/>
  </cols>
  <sheetData>
    <row r="1" spans="1:7" ht="45" customHeight="1">
      <c r="A1" s="35" t="s">
        <v>176</v>
      </c>
      <c r="B1" s="33"/>
      <c r="C1" s="33"/>
      <c r="D1" s="33"/>
      <c r="E1" s="33"/>
      <c r="F1" s="33"/>
      <c r="G1" s="34"/>
    </row>
    <row r="2" spans="1:7" ht="11.25">
      <c r="A2" s="38" t="s">
        <v>51</v>
      </c>
      <c r="B2" s="35" t="s">
        <v>57</v>
      </c>
      <c r="C2" s="33"/>
      <c r="D2" s="33"/>
      <c r="E2" s="33"/>
      <c r="F2" s="34"/>
      <c r="G2" s="36" t="s">
        <v>56</v>
      </c>
    </row>
    <row r="3" spans="1:7" ht="24.75" customHeight="1">
      <c r="A3" s="39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7"/>
    </row>
    <row r="4" spans="1:7" ht="11.25">
      <c r="A4" s="40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ht="11.25">
      <c r="A5" s="22"/>
      <c r="B5" s="7"/>
      <c r="C5" s="7"/>
      <c r="D5" s="7"/>
      <c r="E5" s="7"/>
      <c r="F5" s="7"/>
      <c r="G5" s="7"/>
    </row>
    <row r="6" spans="1:7" ht="11.25">
      <c r="A6" s="23" t="s">
        <v>131</v>
      </c>
      <c r="B6" s="5">
        <v>2617857.2</v>
      </c>
      <c r="C6" s="5">
        <v>3483450.13</v>
      </c>
      <c r="D6" s="5">
        <f>B6+C6</f>
        <v>6101307.33</v>
      </c>
      <c r="E6" s="5">
        <v>6093080.81</v>
      </c>
      <c r="F6" s="5">
        <v>5325815.73</v>
      </c>
      <c r="G6" s="5">
        <f>D6-E6</f>
        <v>8226.520000000484</v>
      </c>
    </row>
    <row r="7" spans="1:7" ht="11.25">
      <c r="A7" s="23" t="s">
        <v>132</v>
      </c>
      <c r="B7" s="5">
        <v>1227183.57</v>
      </c>
      <c r="C7" s="5">
        <v>84955.66</v>
      </c>
      <c r="D7" s="5">
        <f aca="true" t="shared" si="0" ref="D7:D12">B7+C7</f>
        <v>1312139.23</v>
      </c>
      <c r="E7" s="5">
        <v>1233635.39</v>
      </c>
      <c r="F7" s="5">
        <v>1187634.49</v>
      </c>
      <c r="G7" s="5">
        <f aca="true" t="shared" si="1" ref="G7:G12">D7-E7</f>
        <v>78503.84000000008</v>
      </c>
    </row>
    <row r="8" spans="1:7" ht="11.25">
      <c r="A8" s="23" t="s">
        <v>133</v>
      </c>
      <c r="B8" s="5">
        <v>12666375.14</v>
      </c>
      <c r="C8" s="5">
        <v>-951853.37</v>
      </c>
      <c r="D8" s="5">
        <f t="shared" si="0"/>
        <v>11714521.770000001</v>
      </c>
      <c r="E8" s="5">
        <v>11714521.77</v>
      </c>
      <c r="F8" s="5">
        <v>11265627.77</v>
      </c>
      <c r="G8" s="5">
        <f t="shared" si="1"/>
        <v>0</v>
      </c>
    </row>
    <row r="9" spans="1:7" ht="11.25">
      <c r="A9" s="23" t="s">
        <v>134</v>
      </c>
      <c r="B9" s="5">
        <v>5530348.32</v>
      </c>
      <c r="C9" s="5">
        <v>958645.32</v>
      </c>
      <c r="D9" s="5">
        <f t="shared" si="0"/>
        <v>6488993.640000001</v>
      </c>
      <c r="E9" s="5">
        <v>6488993.64</v>
      </c>
      <c r="F9" s="5">
        <v>6043026.7</v>
      </c>
      <c r="G9" s="5">
        <f t="shared" si="1"/>
        <v>0</v>
      </c>
    </row>
    <row r="10" spans="1:7" ht="11.25">
      <c r="A10" s="23" t="s">
        <v>135</v>
      </c>
      <c r="B10" s="5">
        <v>2290584.58</v>
      </c>
      <c r="C10" s="5">
        <v>895262.07</v>
      </c>
      <c r="D10" s="5">
        <f t="shared" si="0"/>
        <v>3185846.65</v>
      </c>
      <c r="E10" s="5">
        <v>3185846.65</v>
      </c>
      <c r="F10" s="5">
        <v>2686107.84</v>
      </c>
      <c r="G10" s="5">
        <f t="shared" si="1"/>
        <v>0</v>
      </c>
    </row>
    <row r="11" spans="1:7" ht="11.25">
      <c r="A11" s="23" t="s">
        <v>136</v>
      </c>
      <c r="B11" s="5">
        <v>677860.67</v>
      </c>
      <c r="C11" s="5">
        <v>38827.81</v>
      </c>
      <c r="D11" s="5">
        <f t="shared" si="0"/>
        <v>716688.48</v>
      </c>
      <c r="E11" s="5">
        <v>716688.48</v>
      </c>
      <c r="F11" s="5">
        <v>705468.91</v>
      </c>
      <c r="G11" s="5">
        <f t="shared" si="1"/>
        <v>0</v>
      </c>
    </row>
    <row r="12" spans="1:7" ht="11.25">
      <c r="A12" s="23" t="s">
        <v>137</v>
      </c>
      <c r="B12" s="5">
        <v>1094561.43</v>
      </c>
      <c r="C12" s="5">
        <v>-108350.84</v>
      </c>
      <c r="D12" s="5">
        <f t="shared" si="0"/>
        <v>986210.59</v>
      </c>
      <c r="E12" s="5">
        <v>986210.59</v>
      </c>
      <c r="F12" s="5">
        <v>981620.45</v>
      </c>
      <c r="G12" s="5">
        <f t="shared" si="1"/>
        <v>0</v>
      </c>
    </row>
    <row r="13" spans="1:7" ht="11.25">
      <c r="A13" s="23" t="s">
        <v>138</v>
      </c>
      <c r="B13" s="5">
        <v>764499.36</v>
      </c>
      <c r="C13" s="5">
        <v>43691.66</v>
      </c>
      <c r="D13" s="5">
        <f aca="true" t="shared" si="2" ref="D13:D50">B13+C13</f>
        <v>808191.02</v>
      </c>
      <c r="E13" s="5">
        <v>808191.02</v>
      </c>
      <c r="F13" s="5">
        <v>704030.03</v>
      </c>
      <c r="G13" s="5">
        <f aca="true" t="shared" si="3" ref="G13:G50">D13-E13</f>
        <v>0</v>
      </c>
    </row>
    <row r="14" spans="1:7" ht="11.25">
      <c r="A14" s="23" t="s">
        <v>139</v>
      </c>
      <c r="B14" s="5">
        <v>2854011.42</v>
      </c>
      <c r="C14" s="5">
        <v>53377.66</v>
      </c>
      <c r="D14" s="5">
        <f t="shared" si="2"/>
        <v>2907389.08</v>
      </c>
      <c r="E14" s="5">
        <v>2907389.08</v>
      </c>
      <c r="F14" s="5">
        <v>2874445.99</v>
      </c>
      <c r="G14" s="5">
        <f t="shared" si="3"/>
        <v>0</v>
      </c>
    </row>
    <row r="15" spans="1:7" ht="11.25">
      <c r="A15" s="23" t="s">
        <v>140</v>
      </c>
      <c r="B15" s="5">
        <v>383452.59</v>
      </c>
      <c r="C15" s="5">
        <v>15901.31</v>
      </c>
      <c r="D15" s="5">
        <f t="shared" si="2"/>
        <v>399353.9</v>
      </c>
      <c r="E15" s="5">
        <v>399353.9</v>
      </c>
      <c r="F15" s="5">
        <v>399353.9</v>
      </c>
      <c r="G15" s="5">
        <f t="shared" si="3"/>
        <v>0</v>
      </c>
    </row>
    <row r="16" spans="1:7" ht="11.25">
      <c r="A16" s="23" t="s">
        <v>141</v>
      </c>
      <c r="B16" s="5">
        <v>683273.64</v>
      </c>
      <c r="C16" s="5">
        <v>34625.9</v>
      </c>
      <c r="D16" s="5">
        <f t="shared" si="2"/>
        <v>717899.54</v>
      </c>
      <c r="E16" s="5">
        <v>717899.54</v>
      </c>
      <c r="F16" s="5">
        <v>710183.54</v>
      </c>
      <c r="G16" s="5">
        <f t="shared" si="3"/>
        <v>0</v>
      </c>
    </row>
    <row r="17" spans="1:7" ht="11.25">
      <c r="A17" s="23" t="s">
        <v>142</v>
      </c>
      <c r="B17" s="5">
        <v>205301.82</v>
      </c>
      <c r="C17" s="5">
        <v>7964.18</v>
      </c>
      <c r="D17" s="5">
        <f t="shared" si="2"/>
        <v>213266</v>
      </c>
      <c r="E17" s="5">
        <v>213266</v>
      </c>
      <c r="F17" s="5">
        <v>213013.7</v>
      </c>
      <c r="G17" s="5">
        <f t="shared" si="3"/>
        <v>0</v>
      </c>
    </row>
    <row r="18" spans="1:7" ht="11.25">
      <c r="A18" s="23" t="s">
        <v>143</v>
      </c>
      <c r="B18" s="5">
        <v>290288.98</v>
      </c>
      <c r="C18" s="5">
        <v>85248.27</v>
      </c>
      <c r="D18" s="5">
        <f t="shared" si="2"/>
        <v>375537.25</v>
      </c>
      <c r="E18" s="5">
        <v>375537.25</v>
      </c>
      <c r="F18" s="5">
        <v>372687.25</v>
      </c>
      <c r="G18" s="5">
        <f t="shared" si="3"/>
        <v>0</v>
      </c>
    </row>
    <row r="19" spans="1:7" ht="11.25">
      <c r="A19" s="23" t="s">
        <v>144</v>
      </c>
      <c r="B19" s="5">
        <v>145602.76</v>
      </c>
      <c r="C19" s="5">
        <v>7711.74</v>
      </c>
      <c r="D19" s="5">
        <f t="shared" si="2"/>
        <v>153314.5</v>
      </c>
      <c r="E19" s="5">
        <v>153314.5</v>
      </c>
      <c r="F19" s="5">
        <v>151206.82</v>
      </c>
      <c r="G19" s="5">
        <f t="shared" si="3"/>
        <v>0</v>
      </c>
    </row>
    <row r="20" spans="1:7" ht="11.25">
      <c r="A20" s="23" t="s">
        <v>145</v>
      </c>
      <c r="B20" s="5">
        <v>1798062.92</v>
      </c>
      <c r="C20" s="5">
        <v>-60988.04</v>
      </c>
      <c r="D20" s="5">
        <f t="shared" si="2"/>
        <v>1737074.88</v>
      </c>
      <c r="E20" s="5">
        <v>1737074.88</v>
      </c>
      <c r="F20" s="5">
        <v>1672706.33</v>
      </c>
      <c r="G20" s="5">
        <f t="shared" si="3"/>
        <v>0</v>
      </c>
    </row>
    <row r="21" spans="1:7" ht="11.25">
      <c r="A21" s="23" t="s">
        <v>146</v>
      </c>
      <c r="B21" s="5">
        <v>1890816.67</v>
      </c>
      <c r="C21" s="5">
        <v>-17527.55</v>
      </c>
      <c r="D21" s="5">
        <f t="shared" si="2"/>
        <v>1873289.1199999999</v>
      </c>
      <c r="E21" s="5">
        <v>1873289.12</v>
      </c>
      <c r="F21" s="5">
        <v>1845519.02</v>
      </c>
      <c r="G21" s="5">
        <f t="shared" si="3"/>
        <v>0</v>
      </c>
    </row>
    <row r="22" spans="1:7" ht="11.25">
      <c r="A22" s="23" t="s">
        <v>147</v>
      </c>
      <c r="B22" s="5">
        <v>759158.75</v>
      </c>
      <c r="C22" s="5">
        <v>-89809.6</v>
      </c>
      <c r="D22" s="5">
        <f t="shared" si="2"/>
        <v>669349.15</v>
      </c>
      <c r="E22" s="5">
        <v>669349.15</v>
      </c>
      <c r="F22" s="5">
        <v>659840.89</v>
      </c>
      <c r="G22" s="5">
        <f t="shared" si="3"/>
        <v>0</v>
      </c>
    </row>
    <row r="23" spans="1:7" ht="11.25">
      <c r="A23" s="23" t="s">
        <v>148</v>
      </c>
      <c r="B23" s="5">
        <v>23631494.01</v>
      </c>
      <c r="C23" s="5">
        <v>17146987.72</v>
      </c>
      <c r="D23" s="5">
        <f t="shared" si="2"/>
        <v>40778481.730000004</v>
      </c>
      <c r="E23" s="5">
        <v>29001488.74</v>
      </c>
      <c r="F23" s="5">
        <v>28730108.01</v>
      </c>
      <c r="G23" s="5">
        <f t="shared" si="3"/>
        <v>11776992.990000006</v>
      </c>
    </row>
    <row r="24" spans="1:7" ht="11.25">
      <c r="A24" s="23" t="s">
        <v>149</v>
      </c>
      <c r="B24" s="5">
        <v>3833126.18</v>
      </c>
      <c r="C24" s="5">
        <v>-486117.83</v>
      </c>
      <c r="D24" s="5">
        <f t="shared" si="2"/>
        <v>3347008.35</v>
      </c>
      <c r="E24" s="5">
        <v>3347008.35</v>
      </c>
      <c r="F24" s="5">
        <v>3289508.9</v>
      </c>
      <c r="G24" s="5">
        <f t="shared" si="3"/>
        <v>0</v>
      </c>
    </row>
    <row r="25" spans="1:7" ht="11.25">
      <c r="A25" s="23" t="s">
        <v>150</v>
      </c>
      <c r="B25" s="5">
        <v>1515470.18</v>
      </c>
      <c r="C25" s="5">
        <v>-23882.15</v>
      </c>
      <c r="D25" s="5">
        <f t="shared" si="2"/>
        <v>1491588.03</v>
      </c>
      <c r="E25" s="5">
        <v>1491588.03</v>
      </c>
      <c r="F25" s="5">
        <v>1475151.47</v>
      </c>
      <c r="G25" s="5">
        <f t="shared" si="3"/>
        <v>0</v>
      </c>
    </row>
    <row r="26" spans="1:7" ht="11.25">
      <c r="A26" s="23" t="s">
        <v>151</v>
      </c>
      <c r="B26" s="5">
        <v>45090817.25</v>
      </c>
      <c r="C26" s="5">
        <v>143350356.75</v>
      </c>
      <c r="D26" s="5">
        <f t="shared" si="2"/>
        <v>188441174</v>
      </c>
      <c r="E26" s="5">
        <v>86050807.99</v>
      </c>
      <c r="F26" s="5">
        <v>84428723.6</v>
      </c>
      <c r="G26" s="5">
        <f t="shared" si="3"/>
        <v>102390366.01</v>
      </c>
    </row>
    <row r="27" spans="1:7" ht="11.25">
      <c r="A27" s="23" t="s">
        <v>152</v>
      </c>
      <c r="B27" s="5">
        <v>3388751.23</v>
      </c>
      <c r="C27" s="5">
        <v>501915.9</v>
      </c>
      <c r="D27" s="5">
        <f t="shared" si="2"/>
        <v>3890667.13</v>
      </c>
      <c r="E27" s="5">
        <v>3890667.13</v>
      </c>
      <c r="F27" s="5">
        <v>3795083.28</v>
      </c>
      <c r="G27" s="5">
        <f t="shared" si="3"/>
        <v>0</v>
      </c>
    </row>
    <row r="28" spans="1:7" ht="11.25">
      <c r="A28" s="23" t="s">
        <v>153</v>
      </c>
      <c r="B28" s="5">
        <v>21867718.19</v>
      </c>
      <c r="C28" s="5">
        <v>-3569701.88</v>
      </c>
      <c r="D28" s="5">
        <f t="shared" si="2"/>
        <v>18298016.310000002</v>
      </c>
      <c r="E28" s="5">
        <v>18298016.31</v>
      </c>
      <c r="F28" s="5">
        <v>18238327.47</v>
      </c>
      <c r="G28" s="5">
        <f t="shared" si="3"/>
        <v>0</v>
      </c>
    </row>
    <row r="29" spans="1:7" ht="11.25">
      <c r="A29" s="23" t="s">
        <v>154</v>
      </c>
      <c r="B29" s="5">
        <v>23724847.54</v>
      </c>
      <c r="C29" s="5">
        <v>9552087.83</v>
      </c>
      <c r="D29" s="5">
        <f t="shared" si="2"/>
        <v>33276935.369999997</v>
      </c>
      <c r="E29" s="5">
        <v>33276935.37</v>
      </c>
      <c r="F29" s="5">
        <v>33257087.13</v>
      </c>
      <c r="G29" s="5">
        <f t="shared" si="3"/>
        <v>0</v>
      </c>
    </row>
    <row r="30" spans="1:7" ht="11.25">
      <c r="A30" s="23" t="s">
        <v>155</v>
      </c>
      <c r="B30" s="5">
        <v>1013059.21</v>
      </c>
      <c r="C30" s="5">
        <v>349073.64</v>
      </c>
      <c r="D30" s="5">
        <f t="shared" si="2"/>
        <v>1362132.85</v>
      </c>
      <c r="E30" s="5">
        <v>1362132.85</v>
      </c>
      <c r="F30" s="5">
        <v>1240505.89</v>
      </c>
      <c r="G30" s="5">
        <f t="shared" si="3"/>
        <v>0</v>
      </c>
    </row>
    <row r="31" spans="1:7" ht="11.25">
      <c r="A31" s="23" t="s">
        <v>156</v>
      </c>
      <c r="B31" s="5">
        <v>970540.04</v>
      </c>
      <c r="C31" s="5">
        <v>-125043.96</v>
      </c>
      <c r="D31" s="5">
        <f t="shared" si="2"/>
        <v>845496.0800000001</v>
      </c>
      <c r="E31" s="5">
        <v>845496.08</v>
      </c>
      <c r="F31" s="5">
        <v>836299.29</v>
      </c>
      <c r="G31" s="5">
        <f t="shared" si="3"/>
        <v>0</v>
      </c>
    </row>
    <row r="32" spans="1:7" ht="11.25">
      <c r="A32" s="23" t="s">
        <v>157</v>
      </c>
      <c r="B32" s="5">
        <v>2719522.34</v>
      </c>
      <c r="C32" s="5">
        <v>-439656.8</v>
      </c>
      <c r="D32" s="5">
        <f t="shared" si="2"/>
        <v>2279865.54</v>
      </c>
      <c r="E32" s="5">
        <v>2279865.54</v>
      </c>
      <c r="F32" s="5">
        <v>2271237.26</v>
      </c>
      <c r="G32" s="5">
        <f t="shared" si="3"/>
        <v>0</v>
      </c>
    </row>
    <row r="33" spans="1:7" ht="11.25">
      <c r="A33" s="23" t="s">
        <v>158</v>
      </c>
      <c r="B33" s="5">
        <v>1365689.96</v>
      </c>
      <c r="C33" s="5">
        <v>75874.82</v>
      </c>
      <c r="D33" s="5">
        <f t="shared" si="2"/>
        <v>1441564.78</v>
      </c>
      <c r="E33" s="5">
        <v>1441564.78</v>
      </c>
      <c r="F33" s="5">
        <v>1347607.61</v>
      </c>
      <c r="G33" s="5">
        <f t="shared" si="3"/>
        <v>0</v>
      </c>
    </row>
    <row r="34" spans="1:7" ht="11.25">
      <c r="A34" s="23" t="s">
        <v>159</v>
      </c>
      <c r="B34" s="5">
        <v>49991.43</v>
      </c>
      <c r="C34" s="5">
        <v>-23800.82</v>
      </c>
      <c r="D34" s="5">
        <f t="shared" si="2"/>
        <v>26190.61</v>
      </c>
      <c r="E34" s="5">
        <v>26190.61</v>
      </c>
      <c r="F34" s="5">
        <v>25321.77</v>
      </c>
      <c r="G34" s="5">
        <f t="shared" si="3"/>
        <v>0</v>
      </c>
    </row>
    <row r="35" spans="1:7" ht="11.25">
      <c r="A35" s="23" t="s">
        <v>160</v>
      </c>
      <c r="B35" s="5">
        <v>14289521.11</v>
      </c>
      <c r="C35" s="5">
        <v>2924971.24</v>
      </c>
      <c r="D35" s="5">
        <f t="shared" si="2"/>
        <v>17214492.35</v>
      </c>
      <c r="E35" s="5">
        <v>17203433.12</v>
      </c>
      <c r="F35" s="5">
        <v>15124304.03</v>
      </c>
      <c r="G35" s="5">
        <f t="shared" si="3"/>
        <v>11059.230000000447</v>
      </c>
    </row>
    <row r="36" spans="1:7" ht="11.25">
      <c r="A36" s="23" t="s">
        <v>161</v>
      </c>
      <c r="B36" s="5">
        <v>6782546.27</v>
      </c>
      <c r="C36" s="5">
        <v>12185126.35</v>
      </c>
      <c r="D36" s="5">
        <f t="shared" si="2"/>
        <v>18967672.619999997</v>
      </c>
      <c r="E36" s="5">
        <v>18967672.62</v>
      </c>
      <c r="F36" s="5">
        <v>14695948.8</v>
      </c>
      <c r="G36" s="5">
        <f t="shared" si="3"/>
        <v>0</v>
      </c>
    </row>
    <row r="37" spans="1:7" ht="11.25">
      <c r="A37" s="23" t="s">
        <v>162</v>
      </c>
      <c r="B37" s="5">
        <v>703818.44</v>
      </c>
      <c r="C37" s="5">
        <v>-5936.45</v>
      </c>
      <c r="D37" s="5">
        <f t="shared" si="2"/>
        <v>697881.99</v>
      </c>
      <c r="E37" s="5">
        <v>697881.99</v>
      </c>
      <c r="F37" s="5">
        <v>691463.06</v>
      </c>
      <c r="G37" s="5">
        <f t="shared" si="3"/>
        <v>0</v>
      </c>
    </row>
    <row r="38" spans="1:7" ht="11.25">
      <c r="A38" s="23" t="s">
        <v>163</v>
      </c>
      <c r="B38" s="5">
        <v>14089306.99</v>
      </c>
      <c r="C38" s="5">
        <v>-4221866.85</v>
      </c>
      <c r="D38" s="5">
        <f t="shared" si="2"/>
        <v>9867440.14</v>
      </c>
      <c r="E38" s="5">
        <v>9867439.67</v>
      </c>
      <c r="F38" s="5">
        <v>9848582.36</v>
      </c>
      <c r="G38" s="5">
        <f t="shared" si="3"/>
        <v>0.47000000067055225</v>
      </c>
    </row>
    <row r="39" spans="1:7" ht="11.25">
      <c r="A39" s="23" t="s">
        <v>164</v>
      </c>
      <c r="B39" s="5">
        <v>942785.69</v>
      </c>
      <c r="C39" s="5">
        <v>-48520.1</v>
      </c>
      <c r="D39" s="5">
        <f t="shared" si="2"/>
        <v>894265.59</v>
      </c>
      <c r="E39" s="5">
        <v>894265.59</v>
      </c>
      <c r="F39" s="5">
        <v>879078.97</v>
      </c>
      <c r="G39" s="5">
        <f t="shared" si="3"/>
        <v>0</v>
      </c>
    </row>
    <row r="40" spans="1:7" ht="11.25">
      <c r="A40" s="23" t="s">
        <v>165</v>
      </c>
      <c r="B40" s="5">
        <v>68466805.09</v>
      </c>
      <c r="C40" s="5">
        <v>28949867.7</v>
      </c>
      <c r="D40" s="5">
        <f t="shared" si="2"/>
        <v>97416672.79</v>
      </c>
      <c r="E40" s="5">
        <v>78578542.82</v>
      </c>
      <c r="F40" s="5">
        <v>78188286.15</v>
      </c>
      <c r="G40" s="5">
        <f t="shared" si="3"/>
        <v>18838129.970000014</v>
      </c>
    </row>
    <row r="41" spans="1:7" ht="11.25">
      <c r="A41" s="23" t="s">
        <v>166</v>
      </c>
      <c r="B41" s="5">
        <v>134505.6</v>
      </c>
      <c r="C41" s="5">
        <v>-128076.8</v>
      </c>
      <c r="D41" s="5">
        <f t="shared" si="2"/>
        <v>6428.800000000003</v>
      </c>
      <c r="E41" s="5">
        <v>6428.8</v>
      </c>
      <c r="F41" s="5">
        <v>6428.8</v>
      </c>
      <c r="G41" s="5">
        <f t="shared" si="3"/>
        <v>0</v>
      </c>
    </row>
    <row r="42" spans="1:7" ht="11.25">
      <c r="A42" s="23" t="s">
        <v>167</v>
      </c>
      <c r="B42" s="5">
        <v>943073.68</v>
      </c>
      <c r="C42" s="5">
        <v>21279.76</v>
      </c>
      <c r="D42" s="5">
        <f t="shared" si="2"/>
        <v>964353.4400000001</v>
      </c>
      <c r="E42" s="5">
        <v>964353.44</v>
      </c>
      <c r="F42" s="5">
        <v>920091.25</v>
      </c>
      <c r="G42" s="5">
        <f t="shared" si="3"/>
        <v>0</v>
      </c>
    </row>
    <row r="43" spans="1:7" ht="11.25">
      <c r="A43" s="23" t="s">
        <v>168</v>
      </c>
      <c r="B43" s="5">
        <v>1608150.08</v>
      </c>
      <c r="C43" s="5">
        <v>198056.93</v>
      </c>
      <c r="D43" s="5">
        <f t="shared" si="2"/>
        <v>1806207.01</v>
      </c>
      <c r="E43" s="5">
        <v>1806207.01</v>
      </c>
      <c r="F43" s="5">
        <v>1793531.77</v>
      </c>
      <c r="G43" s="5">
        <f t="shared" si="3"/>
        <v>0</v>
      </c>
    </row>
    <row r="44" spans="1:7" ht="11.25">
      <c r="A44" s="23" t="s">
        <v>169</v>
      </c>
      <c r="B44" s="5">
        <v>23695571.14</v>
      </c>
      <c r="C44" s="5">
        <v>10280316.08</v>
      </c>
      <c r="D44" s="5">
        <f t="shared" si="2"/>
        <v>33975887.22</v>
      </c>
      <c r="E44" s="5">
        <v>33975887.22</v>
      </c>
      <c r="F44" s="5">
        <v>48063677.56</v>
      </c>
      <c r="G44" s="5">
        <f t="shared" si="3"/>
        <v>0</v>
      </c>
    </row>
    <row r="45" spans="1:7" ht="11.25">
      <c r="A45" s="23" t="s">
        <v>170</v>
      </c>
      <c r="B45" s="5">
        <v>2625151.75</v>
      </c>
      <c r="C45" s="5">
        <v>78843.9</v>
      </c>
      <c r="D45" s="5">
        <f t="shared" si="2"/>
        <v>2703995.65</v>
      </c>
      <c r="E45" s="5">
        <v>2703995.65</v>
      </c>
      <c r="F45" s="5">
        <v>2599552.24</v>
      </c>
      <c r="G45" s="5">
        <f t="shared" si="3"/>
        <v>0</v>
      </c>
    </row>
    <row r="46" spans="1:7" ht="11.25">
      <c r="A46" s="23" t="s">
        <v>171</v>
      </c>
      <c r="B46" s="5">
        <v>2047035.42</v>
      </c>
      <c r="C46" s="5">
        <v>1678353.62</v>
      </c>
      <c r="D46" s="5">
        <f t="shared" si="2"/>
        <v>3725389.04</v>
      </c>
      <c r="E46" s="5">
        <v>3725273.1</v>
      </c>
      <c r="F46" s="5">
        <v>3063040.3</v>
      </c>
      <c r="G46" s="5">
        <f t="shared" si="3"/>
        <v>115.93999999994412</v>
      </c>
    </row>
    <row r="47" spans="1:7" ht="11.25">
      <c r="A47" s="23" t="s">
        <v>172</v>
      </c>
      <c r="B47" s="5">
        <v>758967.12</v>
      </c>
      <c r="C47" s="5">
        <v>481224.54</v>
      </c>
      <c r="D47" s="5">
        <f t="shared" si="2"/>
        <v>1240191.66</v>
      </c>
      <c r="E47" s="5">
        <v>1240191.66</v>
      </c>
      <c r="F47" s="5">
        <v>1234977.53</v>
      </c>
      <c r="G47" s="5">
        <f t="shared" si="3"/>
        <v>0</v>
      </c>
    </row>
    <row r="48" spans="1:7" ht="11.25">
      <c r="A48" s="23" t="s">
        <v>173</v>
      </c>
      <c r="B48" s="5">
        <v>23812328.39</v>
      </c>
      <c r="C48" s="5">
        <v>8612703.93</v>
      </c>
      <c r="D48" s="5">
        <f t="shared" si="2"/>
        <v>32425032.32</v>
      </c>
      <c r="E48" s="5">
        <v>32373345.75</v>
      </c>
      <c r="F48" s="5">
        <v>31622754.63</v>
      </c>
      <c r="G48" s="5">
        <f t="shared" si="3"/>
        <v>51686.5700000003</v>
      </c>
    </row>
    <row r="49" spans="1:7" ht="11.25">
      <c r="A49" s="23" t="s">
        <v>174</v>
      </c>
      <c r="B49" s="5">
        <v>1320447.61</v>
      </c>
      <c r="C49" s="5">
        <v>1089020.8</v>
      </c>
      <c r="D49" s="5">
        <f t="shared" si="2"/>
        <v>2409468.41</v>
      </c>
      <c r="E49" s="5">
        <v>2402454.74</v>
      </c>
      <c r="F49" s="5">
        <v>1200978.79</v>
      </c>
      <c r="G49" s="5">
        <f t="shared" si="3"/>
        <v>7013.6699999999255</v>
      </c>
    </row>
    <row r="50" spans="1:7" ht="11.25">
      <c r="A50" s="23" t="s">
        <v>175</v>
      </c>
      <c r="B50" s="5">
        <v>6718320</v>
      </c>
      <c r="C50" s="5">
        <v>796553.5</v>
      </c>
      <c r="D50" s="5">
        <f t="shared" si="2"/>
        <v>7514873.5</v>
      </c>
      <c r="E50" s="5">
        <v>7514873.5</v>
      </c>
      <c r="F50" s="5">
        <v>7514873.5</v>
      </c>
      <c r="G50" s="5">
        <f t="shared" si="3"/>
        <v>0</v>
      </c>
    </row>
    <row r="51" spans="1:7" ht="11.25">
      <c r="A51" s="23"/>
      <c r="B51" s="5"/>
      <c r="C51" s="5"/>
      <c r="D51" s="5"/>
      <c r="E51" s="5"/>
      <c r="F51" s="5"/>
      <c r="G51" s="5"/>
    </row>
    <row r="52" spans="1:7" ht="11.25">
      <c r="A52" s="11" t="s">
        <v>50</v>
      </c>
      <c r="B52" s="17">
        <f aca="true" t="shared" si="4" ref="B52:G52">SUM(B6:B51)</f>
        <v>333988601.76000005</v>
      </c>
      <c r="C52" s="17">
        <f t="shared" si="4"/>
        <v>233681143.68000004</v>
      </c>
      <c r="D52" s="17">
        <f t="shared" si="4"/>
        <v>567669745.44</v>
      </c>
      <c r="E52" s="17">
        <f t="shared" si="4"/>
        <v>434507650.2300001</v>
      </c>
      <c r="F52" s="17">
        <f t="shared" si="4"/>
        <v>434180820.78000003</v>
      </c>
      <c r="G52" s="17">
        <f t="shared" si="4"/>
        <v>133162095.21000002</v>
      </c>
    </row>
    <row r="55" spans="1:7" ht="45" customHeight="1">
      <c r="A55" s="35" t="s">
        <v>177</v>
      </c>
      <c r="B55" s="33"/>
      <c r="C55" s="33"/>
      <c r="D55" s="33"/>
      <c r="E55" s="33"/>
      <c r="F55" s="33"/>
      <c r="G55" s="34"/>
    </row>
    <row r="56" spans="1:7" ht="11.25">
      <c r="A56" s="38" t="s">
        <v>51</v>
      </c>
      <c r="B56" s="35" t="s">
        <v>57</v>
      </c>
      <c r="C56" s="33"/>
      <c r="D56" s="33"/>
      <c r="E56" s="33"/>
      <c r="F56" s="34"/>
      <c r="G56" s="36" t="s">
        <v>56</v>
      </c>
    </row>
    <row r="57" spans="1:7" ht="22.5">
      <c r="A57" s="39"/>
      <c r="B57" s="2" t="s">
        <v>52</v>
      </c>
      <c r="C57" s="2" t="s">
        <v>117</v>
      </c>
      <c r="D57" s="2" t="s">
        <v>53</v>
      </c>
      <c r="E57" s="2" t="s">
        <v>54</v>
      </c>
      <c r="F57" s="2" t="s">
        <v>55</v>
      </c>
      <c r="G57" s="37"/>
    </row>
    <row r="58" spans="1:7" ht="11.25">
      <c r="A58" s="40"/>
      <c r="B58" s="3">
        <v>1</v>
      </c>
      <c r="C58" s="3">
        <v>2</v>
      </c>
      <c r="D58" s="3" t="s">
        <v>118</v>
      </c>
      <c r="E58" s="3">
        <v>4</v>
      </c>
      <c r="F58" s="3">
        <v>5</v>
      </c>
      <c r="G58" s="3" t="s">
        <v>119</v>
      </c>
    </row>
    <row r="59" spans="1:7" ht="11.25">
      <c r="A59" s="24" t="s">
        <v>8</v>
      </c>
      <c r="B59" s="5">
        <v>0</v>
      </c>
      <c r="C59" s="5">
        <v>0</v>
      </c>
      <c r="D59" s="5">
        <f>B59+C59</f>
        <v>0</v>
      </c>
      <c r="E59" s="5">
        <v>0</v>
      </c>
      <c r="F59" s="5">
        <v>0</v>
      </c>
      <c r="G59" s="5">
        <f>D59-E59</f>
        <v>0</v>
      </c>
    </row>
    <row r="60" spans="1:7" ht="11.25">
      <c r="A60" s="24" t="s">
        <v>9</v>
      </c>
      <c r="B60" s="5">
        <v>0</v>
      </c>
      <c r="C60" s="5">
        <v>0</v>
      </c>
      <c r="D60" s="5">
        <f>B60+C60</f>
        <v>0</v>
      </c>
      <c r="E60" s="5">
        <v>0</v>
      </c>
      <c r="F60" s="5">
        <v>0</v>
      </c>
      <c r="G60" s="5">
        <f>D60-E60</f>
        <v>0</v>
      </c>
    </row>
    <row r="61" spans="1:7" ht="11.25">
      <c r="A61" s="24" t="s">
        <v>10</v>
      </c>
      <c r="B61" s="5">
        <v>0</v>
      </c>
      <c r="C61" s="5">
        <v>0</v>
      </c>
      <c r="D61" s="5">
        <f>B61+C61</f>
        <v>0</v>
      </c>
      <c r="E61" s="5">
        <v>0</v>
      </c>
      <c r="F61" s="5">
        <v>0</v>
      </c>
      <c r="G61" s="5">
        <f>D61-E61</f>
        <v>0</v>
      </c>
    </row>
    <row r="62" spans="1:7" ht="11.25">
      <c r="A62" s="24" t="s">
        <v>121</v>
      </c>
      <c r="B62" s="5">
        <v>0</v>
      </c>
      <c r="C62" s="5">
        <v>0</v>
      </c>
      <c r="D62" s="5">
        <f>B62+C62</f>
        <v>0</v>
      </c>
      <c r="E62" s="5">
        <v>0</v>
      </c>
      <c r="F62" s="5">
        <v>0</v>
      </c>
      <c r="G62" s="5">
        <f>D62-E62</f>
        <v>0</v>
      </c>
    </row>
    <row r="63" spans="1:7" ht="11.25">
      <c r="A63" s="11" t="s">
        <v>50</v>
      </c>
      <c r="B63" s="17">
        <f aca="true" t="shared" si="5" ref="B63:G63">SUM(B59:B62)</f>
        <v>0</v>
      </c>
      <c r="C63" s="17">
        <f t="shared" si="5"/>
        <v>0</v>
      </c>
      <c r="D63" s="17">
        <f t="shared" si="5"/>
        <v>0</v>
      </c>
      <c r="E63" s="17">
        <f t="shared" si="5"/>
        <v>0</v>
      </c>
      <c r="F63" s="17">
        <f t="shared" si="5"/>
        <v>0</v>
      </c>
      <c r="G63" s="17">
        <f t="shared" si="5"/>
        <v>0</v>
      </c>
    </row>
    <row r="66" spans="1:7" ht="45" customHeight="1">
      <c r="A66" s="35" t="s">
        <v>178</v>
      </c>
      <c r="B66" s="33"/>
      <c r="C66" s="33"/>
      <c r="D66" s="33"/>
      <c r="E66" s="33"/>
      <c r="F66" s="33"/>
      <c r="G66" s="34"/>
    </row>
    <row r="67" spans="1:7" ht="11.25">
      <c r="A67" s="38" t="s">
        <v>51</v>
      </c>
      <c r="B67" s="35" t="s">
        <v>57</v>
      </c>
      <c r="C67" s="33"/>
      <c r="D67" s="33"/>
      <c r="E67" s="33"/>
      <c r="F67" s="34"/>
      <c r="G67" s="36" t="s">
        <v>56</v>
      </c>
    </row>
    <row r="68" spans="1:7" ht="22.5">
      <c r="A68" s="39"/>
      <c r="B68" s="2" t="s">
        <v>52</v>
      </c>
      <c r="C68" s="2" t="s">
        <v>117</v>
      </c>
      <c r="D68" s="2" t="s">
        <v>53</v>
      </c>
      <c r="E68" s="2" t="s">
        <v>54</v>
      </c>
      <c r="F68" s="2" t="s">
        <v>55</v>
      </c>
      <c r="G68" s="37"/>
    </row>
    <row r="69" spans="1:7" ht="11.25">
      <c r="A69" s="40"/>
      <c r="B69" s="3">
        <v>1</v>
      </c>
      <c r="C69" s="3">
        <v>2</v>
      </c>
      <c r="D69" s="3" t="s">
        <v>118</v>
      </c>
      <c r="E69" s="3">
        <v>4</v>
      </c>
      <c r="F69" s="3">
        <v>5</v>
      </c>
      <c r="G69" s="3" t="s">
        <v>119</v>
      </c>
    </row>
    <row r="70" spans="1:7" ht="11.25">
      <c r="A70" s="25" t="s">
        <v>12</v>
      </c>
      <c r="B70" s="5">
        <v>0</v>
      </c>
      <c r="C70" s="5">
        <v>0</v>
      </c>
      <c r="D70" s="5">
        <f aca="true" t="shared" si="6" ref="D70:D76">B70+C70</f>
        <v>0</v>
      </c>
      <c r="E70" s="5">
        <v>0</v>
      </c>
      <c r="F70" s="5">
        <v>0</v>
      </c>
      <c r="G70" s="5">
        <f aca="true" t="shared" si="7" ref="G70:G76">D70-E70</f>
        <v>0</v>
      </c>
    </row>
    <row r="71" spans="1:7" ht="11.25">
      <c r="A71" s="25" t="s">
        <v>11</v>
      </c>
      <c r="B71" s="5">
        <v>0</v>
      </c>
      <c r="C71" s="5">
        <v>0</v>
      </c>
      <c r="D71" s="5">
        <f t="shared" si="6"/>
        <v>0</v>
      </c>
      <c r="E71" s="5">
        <v>0</v>
      </c>
      <c r="F71" s="5">
        <v>0</v>
      </c>
      <c r="G71" s="5">
        <f t="shared" si="7"/>
        <v>0</v>
      </c>
    </row>
    <row r="72" spans="1:7" ht="11.25">
      <c r="A72" s="25" t="s">
        <v>13</v>
      </c>
      <c r="B72" s="5">
        <v>0</v>
      </c>
      <c r="C72" s="5">
        <v>0</v>
      </c>
      <c r="D72" s="5">
        <f t="shared" si="6"/>
        <v>0</v>
      </c>
      <c r="E72" s="5">
        <v>0</v>
      </c>
      <c r="F72" s="5">
        <v>0</v>
      </c>
      <c r="G72" s="5">
        <f t="shared" si="7"/>
        <v>0</v>
      </c>
    </row>
    <row r="73" spans="1:7" ht="11.25">
      <c r="A73" s="25" t="s">
        <v>25</v>
      </c>
      <c r="B73" s="5">
        <v>0</v>
      </c>
      <c r="C73" s="5">
        <v>0</v>
      </c>
      <c r="D73" s="5">
        <f t="shared" si="6"/>
        <v>0</v>
      </c>
      <c r="E73" s="5">
        <v>0</v>
      </c>
      <c r="F73" s="5">
        <v>0</v>
      </c>
      <c r="G73" s="5">
        <f t="shared" si="7"/>
        <v>0</v>
      </c>
    </row>
    <row r="74" spans="1:7" ht="11.25" customHeight="1">
      <c r="A74" s="25" t="s">
        <v>26</v>
      </c>
      <c r="B74" s="5">
        <v>0</v>
      </c>
      <c r="C74" s="5">
        <v>0</v>
      </c>
      <c r="D74" s="5">
        <f t="shared" si="6"/>
        <v>0</v>
      </c>
      <c r="E74" s="5">
        <v>0</v>
      </c>
      <c r="F74" s="5">
        <v>0</v>
      </c>
      <c r="G74" s="5">
        <f t="shared" si="7"/>
        <v>0</v>
      </c>
    </row>
    <row r="75" spans="1:7" ht="11.25">
      <c r="A75" s="25" t="s">
        <v>128</v>
      </c>
      <c r="B75" s="5">
        <v>0</v>
      </c>
      <c r="C75" s="5">
        <v>0</v>
      </c>
      <c r="D75" s="5">
        <f t="shared" si="6"/>
        <v>0</v>
      </c>
      <c r="E75" s="5">
        <v>0</v>
      </c>
      <c r="F75" s="5">
        <v>0</v>
      </c>
      <c r="G75" s="5">
        <f t="shared" si="7"/>
        <v>0</v>
      </c>
    </row>
    <row r="76" spans="1:7" ht="11.25">
      <c r="A76" s="25" t="s">
        <v>14</v>
      </c>
      <c r="B76" s="5">
        <v>0</v>
      </c>
      <c r="C76" s="5">
        <v>0</v>
      </c>
      <c r="D76" s="5">
        <f t="shared" si="6"/>
        <v>0</v>
      </c>
      <c r="E76" s="5">
        <v>0</v>
      </c>
      <c r="F76" s="5">
        <v>0</v>
      </c>
      <c r="G76" s="5">
        <f t="shared" si="7"/>
        <v>0</v>
      </c>
    </row>
    <row r="77" spans="1:7" ht="11.25">
      <c r="A77" s="11" t="s">
        <v>50</v>
      </c>
      <c r="B77" s="17">
        <f aca="true" t="shared" si="8" ref="B77:G77">SUM(B70:B76)</f>
        <v>0</v>
      </c>
      <c r="C77" s="17">
        <f t="shared" si="8"/>
        <v>0</v>
      </c>
      <c r="D77" s="17">
        <f t="shared" si="8"/>
        <v>0</v>
      </c>
      <c r="E77" s="17">
        <f t="shared" si="8"/>
        <v>0</v>
      </c>
      <c r="F77" s="17">
        <f t="shared" si="8"/>
        <v>0</v>
      </c>
      <c r="G77" s="17">
        <f t="shared" si="8"/>
        <v>0</v>
      </c>
    </row>
    <row r="79" ht="11.25">
      <c r="A79" s="1" t="s">
        <v>120</v>
      </c>
    </row>
    <row r="82" spans="1:3" ht="11.25">
      <c r="A82" s="28" t="s">
        <v>180</v>
      </c>
      <c r="B82" s="28" t="s">
        <v>181</v>
      </c>
      <c r="C82" s="31"/>
    </row>
    <row r="83" spans="1:3" ht="11.25">
      <c r="A83" s="28" t="s">
        <v>182</v>
      </c>
      <c r="B83" s="28" t="s">
        <v>183</v>
      </c>
      <c r="C83" s="31"/>
    </row>
    <row r="86" spans="1:3" ht="11.25">
      <c r="A86" s="29" t="s">
        <v>184</v>
      </c>
      <c r="B86" s="31"/>
      <c r="C86" s="31"/>
    </row>
    <row r="87" spans="1:3" ht="11.25">
      <c r="A87" s="29" t="s">
        <v>185</v>
      </c>
      <c r="B87" s="31"/>
      <c r="C87" s="31"/>
    </row>
  </sheetData>
  <sheetProtection formatCells="0" formatColumns="0" formatRows="0" insertRows="0" deleteRows="0" autoFilter="0"/>
  <mergeCells count="12">
    <mergeCell ref="B2:F2"/>
    <mergeCell ref="G2:G3"/>
    <mergeCell ref="A1:G1"/>
    <mergeCell ref="A55:G55"/>
    <mergeCell ref="A2:A4"/>
    <mergeCell ref="B67:F67"/>
    <mergeCell ref="G67:G68"/>
    <mergeCell ref="B56:F56"/>
    <mergeCell ref="G56:G57"/>
    <mergeCell ref="A66:G66"/>
    <mergeCell ref="A56:A58"/>
    <mergeCell ref="A67:A6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0" r:id="rId1"/>
  <headerFooter>
    <oddFooter>&amp;CPágina &amp;P de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tabSelected="1" view="pageBreakPreview" zoomScale="60" zoomScalePageLayoutView="0" workbookViewId="0" topLeftCell="A18">
      <selection activeCell="B59" sqref="B59"/>
    </sheetView>
  </sheetViews>
  <sheetFormatPr defaultColWidth="12" defaultRowHeight="11.25"/>
  <cols>
    <col min="1" max="1" width="79" style="1" customWidth="1"/>
    <col min="2" max="7" width="18.33203125" style="1" customWidth="1"/>
    <col min="8" max="16384" width="12" style="1" customWidth="1"/>
  </cols>
  <sheetData>
    <row r="1" spans="1:7" ht="49.5" customHeight="1">
      <c r="A1" s="35" t="s">
        <v>179</v>
      </c>
      <c r="B1" s="33"/>
      <c r="C1" s="33"/>
      <c r="D1" s="33"/>
      <c r="E1" s="33"/>
      <c r="F1" s="33"/>
      <c r="G1" s="34"/>
    </row>
    <row r="2" spans="1:7" ht="11.25">
      <c r="A2" s="38" t="s">
        <v>51</v>
      </c>
      <c r="B2" s="35" t="s">
        <v>57</v>
      </c>
      <c r="C2" s="33"/>
      <c r="D2" s="33"/>
      <c r="E2" s="33"/>
      <c r="F2" s="34"/>
      <c r="G2" s="36" t="s">
        <v>56</v>
      </c>
    </row>
    <row r="3" spans="1:7" ht="24.75" customHeight="1">
      <c r="A3" s="39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7"/>
    </row>
    <row r="4" spans="1:7" ht="11.25">
      <c r="A4" s="40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ht="11.25">
      <c r="A5" s="8" t="s">
        <v>15</v>
      </c>
      <c r="B5" s="14">
        <f aca="true" t="shared" si="0" ref="B5:G5">SUM(B6:B13)</f>
        <v>155828396.79000002</v>
      </c>
      <c r="C5" s="14">
        <f t="shared" si="0"/>
        <v>61330980.24</v>
      </c>
      <c r="D5" s="14">
        <f t="shared" si="0"/>
        <v>217159377.03</v>
      </c>
      <c r="E5" s="14">
        <f t="shared" si="0"/>
        <v>186405837.12</v>
      </c>
      <c r="F5" s="14">
        <f t="shared" si="0"/>
        <v>182276179.72</v>
      </c>
      <c r="G5" s="14">
        <f t="shared" si="0"/>
        <v>30753539.91</v>
      </c>
    </row>
    <row r="6" spans="1:7" ht="11.25">
      <c r="A6" s="26" t="s">
        <v>40</v>
      </c>
      <c r="B6" s="5">
        <v>13893558.71</v>
      </c>
      <c r="C6" s="5">
        <v>-866897.71</v>
      </c>
      <c r="D6" s="5">
        <f>B6+C6</f>
        <v>13026661</v>
      </c>
      <c r="E6" s="5">
        <v>12948157.16</v>
      </c>
      <c r="F6" s="5">
        <v>12453262.26</v>
      </c>
      <c r="G6" s="5">
        <f>D6-E6</f>
        <v>78503.83999999985</v>
      </c>
    </row>
    <row r="7" spans="1:7" ht="11.25">
      <c r="A7" s="26" t="s">
        <v>16</v>
      </c>
      <c r="B7" s="5">
        <v>973562.62</v>
      </c>
      <c r="C7" s="5">
        <v>119874.17</v>
      </c>
      <c r="D7" s="5">
        <f aca="true" t="shared" si="1" ref="D7:D13">B7+C7</f>
        <v>1093436.79</v>
      </c>
      <c r="E7" s="5">
        <v>1093436.79</v>
      </c>
      <c r="F7" s="5">
        <v>1082870.79</v>
      </c>
      <c r="G7" s="5">
        <f aca="true" t="shared" si="2" ref="G7:G13">D7-E7</f>
        <v>0</v>
      </c>
    </row>
    <row r="8" spans="1:7" ht="11.25">
      <c r="A8" s="26" t="s">
        <v>122</v>
      </c>
      <c r="B8" s="5">
        <v>14614275.59</v>
      </c>
      <c r="C8" s="5">
        <v>7178067.06</v>
      </c>
      <c r="D8" s="5">
        <f t="shared" si="1"/>
        <v>21792342.65</v>
      </c>
      <c r="E8" s="5">
        <v>21784116.11</v>
      </c>
      <c r="F8" s="5">
        <v>20258744.96</v>
      </c>
      <c r="G8" s="5">
        <f t="shared" si="2"/>
        <v>8226.539999999106</v>
      </c>
    </row>
    <row r="9" spans="1:7" ht="11.25">
      <c r="A9" s="26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ht="11.25">
      <c r="A10" s="26" t="s">
        <v>22</v>
      </c>
      <c r="B10" s="5">
        <v>29262683.11</v>
      </c>
      <c r="C10" s="5">
        <v>16598401.85</v>
      </c>
      <c r="D10" s="5">
        <f t="shared" si="1"/>
        <v>45861084.96</v>
      </c>
      <c r="E10" s="5">
        <v>34084091.97</v>
      </c>
      <c r="F10" s="5">
        <v>33690843.24</v>
      </c>
      <c r="G10" s="5">
        <f t="shared" si="2"/>
        <v>11776992.990000002</v>
      </c>
    </row>
    <row r="11" spans="1:7" ht="11.25">
      <c r="A11" s="26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ht="11.25">
      <c r="A12" s="26" t="s">
        <v>41</v>
      </c>
      <c r="B12" s="5">
        <v>69544384.37</v>
      </c>
      <c r="C12" s="5">
        <v>28843070.66</v>
      </c>
      <c r="D12" s="5">
        <f t="shared" si="1"/>
        <v>98387455.03</v>
      </c>
      <c r="E12" s="5">
        <v>79549325.06</v>
      </c>
      <c r="F12" s="5">
        <v>79114806.2</v>
      </c>
      <c r="G12" s="5">
        <f t="shared" si="2"/>
        <v>18838129.97</v>
      </c>
    </row>
    <row r="13" spans="1:7" ht="11.25">
      <c r="A13" s="26" t="s">
        <v>18</v>
      </c>
      <c r="B13" s="5">
        <v>27539932.39</v>
      </c>
      <c r="C13" s="5">
        <v>9458464.21</v>
      </c>
      <c r="D13" s="5">
        <f t="shared" si="1"/>
        <v>36998396.6</v>
      </c>
      <c r="E13" s="5">
        <v>36946710.03</v>
      </c>
      <c r="F13" s="5">
        <v>35675652.27</v>
      </c>
      <c r="G13" s="5">
        <f t="shared" si="2"/>
        <v>51686.5700000003</v>
      </c>
    </row>
    <row r="14" spans="1:7" ht="11.25">
      <c r="A14" s="8" t="s">
        <v>19</v>
      </c>
      <c r="B14" s="14">
        <f aca="true" t="shared" si="3" ref="B14:G14">SUM(B15:B21)</f>
        <v>132048856.75999999</v>
      </c>
      <c r="C14" s="14">
        <f t="shared" si="3"/>
        <v>169708814.73</v>
      </c>
      <c r="D14" s="14">
        <f t="shared" si="3"/>
        <v>301757671.49</v>
      </c>
      <c r="E14" s="14">
        <f t="shared" si="3"/>
        <v>199349116.66000003</v>
      </c>
      <c r="F14" s="14">
        <f t="shared" si="3"/>
        <v>189095686.82000002</v>
      </c>
      <c r="G14" s="14">
        <f t="shared" si="3"/>
        <v>102408554.83</v>
      </c>
    </row>
    <row r="15" spans="1:7" ht="11.25">
      <c r="A15" s="26" t="s">
        <v>42</v>
      </c>
      <c r="B15" s="5">
        <v>0</v>
      </c>
      <c r="C15" s="5">
        <v>6977795.51</v>
      </c>
      <c r="D15" s="5">
        <f>B15+C15</f>
        <v>6977795.51</v>
      </c>
      <c r="E15" s="5">
        <v>3832980.36</v>
      </c>
      <c r="F15" s="5">
        <v>3832980.36</v>
      </c>
      <c r="G15" s="5">
        <f aca="true" t="shared" si="4" ref="G15:G21">D15-E15</f>
        <v>3144815.15</v>
      </c>
    </row>
    <row r="16" spans="1:7" ht="11.25">
      <c r="A16" s="26" t="s">
        <v>27</v>
      </c>
      <c r="B16" s="5">
        <v>117105610.05</v>
      </c>
      <c r="C16" s="5">
        <v>95308440.77</v>
      </c>
      <c r="D16" s="5">
        <f aca="true" t="shared" si="5" ref="D16:D21">B16+C16</f>
        <v>212414050.82</v>
      </c>
      <c r="E16" s="5">
        <v>158424366.26</v>
      </c>
      <c r="F16" s="5">
        <v>155203038.25</v>
      </c>
      <c r="G16" s="5">
        <f t="shared" si="4"/>
        <v>53989684.56</v>
      </c>
    </row>
    <row r="17" spans="1:7" ht="11.25">
      <c r="A17" s="26" t="s">
        <v>20</v>
      </c>
      <c r="B17" s="5">
        <v>6782546.27</v>
      </c>
      <c r="C17" s="5">
        <v>12185126.35</v>
      </c>
      <c r="D17" s="5">
        <f t="shared" si="5"/>
        <v>18967672.619999997</v>
      </c>
      <c r="E17" s="5">
        <v>18967672.62</v>
      </c>
      <c r="F17" s="5">
        <v>14695948.8</v>
      </c>
      <c r="G17" s="5">
        <f t="shared" si="4"/>
        <v>0</v>
      </c>
    </row>
    <row r="18" spans="1:7" ht="11.25">
      <c r="A18" s="26" t="s">
        <v>43</v>
      </c>
      <c r="B18" s="5">
        <v>3572784.85</v>
      </c>
      <c r="C18" s="5">
        <v>48258520.95</v>
      </c>
      <c r="D18" s="5">
        <f t="shared" si="5"/>
        <v>51831305.800000004</v>
      </c>
      <c r="E18" s="5">
        <v>6575323.56</v>
      </c>
      <c r="F18" s="5">
        <v>5904348.84</v>
      </c>
      <c r="G18" s="5">
        <f t="shared" si="4"/>
        <v>45255982.24</v>
      </c>
    </row>
    <row r="19" spans="1:7" ht="11.25">
      <c r="A19" s="26" t="s">
        <v>44</v>
      </c>
      <c r="B19" s="5">
        <v>758967.12</v>
      </c>
      <c r="C19" s="5">
        <v>481224.54</v>
      </c>
      <c r="D19" s="5">
        <f t="shared" si="5"/>
        <v>1240191.66</v>
      </c>
      <c r="E19" s="5">
        <v>1240191.66</v>
      </c>
      <c r="F19" s="5">
        <v>1234977.53</v>
      </c>
      <c r="G19" s="5">
        <f t="shared" si="4"/>
        <v>0</v>
      </c>
    </row>
    <row r="20" spans="1:7" ht="11.25">
      <c r="A20" s="26" t="s">
        <v>45</v>
      </c>
      <c r="B20" s="5">
        <v>942785.69</v>
      </c>
      <c r="C20" s="5">
        <v>-48520.1</v>
      </c>
      <c r="D20" s="5">
        <f t="shared" si="5"/>
        <v>894265.59</v>
      </c>
      <c r="E20" s="5">
        <v>894265.59</v>
      </c>
      <c r="F20" s="5">
        <v>879078.97</v>
      </c>
      <c r="G20" s="5">
        <f t="shared" si="4"/>
        <v>0</v>
      </c>
    </row>
    <row r="21" spans="1:7" ht="11.25">
      <c r="A21" s="26" t="s">
        <v>4</v>
      </c>
      <c r="B21" s="5">
        <v>2886162.78</v>
      </c>
      <c r="C21" s="5">
        <v>6546226.71</v>
      </c>
      <c r="D21" s="5">
        <f t="shared" si="5"/>
        <v>9432389.49</v>
      </c>
      <c r="E21" s="5">
        <v>9414316.61</v>
      </c>
      <c r="F21" s="5">
        <v>7345314.07</v>
      </c>
      <c r="G21" s="5">
        <f t="shared" si="4"/>
        <v>18072.88000000082</v>
      </c>
    </row>
    <row r="22" spans="1:7" ht="11.25">
      <c r="A22" s="8" t="s">
        <v>46</v>
      </c>
      <c r="B22" s="14">
        <f aca="true" t="shared" si="6" ref="B22:G22">SUM(B23:B31)</f>
        <v>39393028.21</v>
      </c>
      <c r="C22" s="14">
        <f t="shared" si="6"/>
        <v>1844795.209999999</v>
      </c>
      <c r="D22" s="14">
        <f t="shared" si="6"/>
        <v>41237823.42</v>
      </c>
      <c r="E22" s="14">
        <f t="shared" si="6"/>
        <v>41237822.949999996</v>
      </c>
      <c r="F22" s="14">
        <f t="shared" si="6"/>
        <v>55294080.74</v>
      </c>
      <c r="G22" s="14">
        <f t="shared" si="6"/>
        <v>0.4699999997392297</v>
      </c>
    </row>
    <row r="23" spans="1:7" ht="11.25">
      <c r="A23" s="26" t="s">
        <v>28</v>
      </c>
      <c r="B23" s="5">
        <v>1608150.08</v>
      </c>
      <c r="C23" s="5">
        <v>198056.93</v>
      </c>
      <c r="D23" s="5">
        <f>B23+C23</f>
        <v>1806207.01</v>
      </c>
      <c r="E23" s="5">
        <v>1806207.01</v>
      </c>
      <c r="F23" s="5">
        <v>1793531.77</v>
      </c>
      <c r="G23" s="5">
        <f aca="true" t="shared" si="7" ref="G23:G31">D23-E23</f>
        <v>0</v>
      </c>
    </row>
    <row r="24" spans="1:7" ht="11.25">
      <c r="A24" s="26" t="s">
        <v>23</v>
      </c>
      <c r="B24" s="5">
        <v>14089306.99</v>
      </c>
      <c r="C24" s="5">
        <v>-8633577.8</v>
      </c>
      <c r="D24" s="5">
        <f aca="true" t="shared" si="8" ref="D24:D31">B24+C24</f>
        <v>5455729.1899999995</v>
      </c>
      <c r="E24" s="5">
        <v>5455728.72</v>
      </c>
      <c r="F24" s="5">
        <v>5436871.41</v>
      </c>
      <c r="G24" s="5">
        <f t="shared" si="7"/>
        <v>0.4699999997392297</v>
      </c>
    </row>
    <row r="25" spans="1:7" ht="11.25">
      <c r="A25" s="26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ht="11.25">
      <c r="A26" s="26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ht="11.25">
      <c r="A27" s="26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ht="11.25">
      <c r="A28" s="26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ht="11.25">
      <c r="A29" s="26" t="s">
        <v>6</v>
      </c>
      <c r="B29" s="5">
        <v>23695571.14</v>
      </c>
      <c r="C29" s="5">
        <v>10280316.08</v>
      </c>
      <c r="D29" s="5">
        <f t="shared" si="8"/>
        <v>33975887.22</v>
      </c>
      <c r="E29" s="5">
        <v>33975887.22</v>
      </c>
      <c r="F29" s="5">
        <v>48063677.56</v>
      </c>
      <c r="G29" s="5">
        <f t="shared" si="7"/>
        <v>0</v>
      </c>
    </row>
    <row r="30" spans="1:7" ht="11.25">
      <c r="A30" s="26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ht="11.25">
      <c r="A31" s="26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ht="11.25">
      <c r="A32" s="8" t="s">
        <v>31</v>
      </c>
      <c r="B32" s="14">
        <f aca="true" t="shared" si="9" ref="B32:G32">SUM(B33:B36)</f>
        <v>6718320</v>
      </c>
      <c r="C32" s="14">
        <f t="shared" si="9"/>
        <v>796553.5</v>
      </c>
      <c r="D32" s="14">
        <f t="shared" si="9"/>
        <v>7514873.5</v>
      </c>
      <c r="E32" s="14">
        <f t="shared" si="9"/>
        <v>7514873.5</v>
      </c>
      <c r="F32" s="14">
        <f t="shared" si="9"/>
        <v>7514873.5</v>
      </c>
      <c r="G32" s="14">
        <f t="shared" si="9"/>
        <v>0</v>
      </c>
    </row>
    <row r="33" spans="1:7" ht="11.25">
      <c r="A33" s="26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>D33-E33</f>
        <v>0</v>
      </c>
    </row>
    <row r="34" spans="1:7" ht="11.25" customHeight="1">
      <c r="A34" s="26" t="s">
        <v>24</v>
      </c>
      <c r="B34" s="5">
        <v>6718320</v>
      </c>
      <c r="C34" s="5">
        <v>796553.5</v>
      </c>
      <c r="D34" s="5">
        <f>B34+C34</f>
        <v>7514873.5</v>
      </c>
      <c r="E34" s="5">
        <v>7514873.5</v>
      </c>
      <c r="F34" s="5">
        <v>7514873.5</v>
      </c>
      <c r="G34" s="5">
        <f>D34-E34</f>
        <v>0</v>
      </c>
    </row>
    <row r="35" spans="1:7" ht="11.25">
      <c r="A35" s="26" t="s">
        <v>32</v>
      </c>
      <c r="B35" s="5">
        <v>0</v>
      </c>
      <c r="C35" s="5">
        <v>0</v>
      </c>
      <c r="D35" s="5">
        <f>B35+C35</f>
        <v>0</v>
      </c>
      <c r="E35" s="5">
        <v>0</v>
      </c>
      <c r="F35" s="5">
        <v>0</v>
      </c>
      <c r="G35" s="5">
        <f>D35-E35</f>
        <v>0</v>
      </c>
    </row>
    <row r="36" spans="1:7" ht="11.25">
      <c r="A36" s="26" t="s">
        <v>7</v>
      </c>
      <c r="B36" s="5">
        <v>0</v>
      </c>
      <c r="C36" s="5">
        <v>0</v>
      </c>
      <c r="D36" s="5">
        <f>B36+C36</f>
        <v>0</v>
      </c>
      <c r="E36" s="5">
        <v>0</v>
      </c>
      <c r="F36" s="5">
        <v>0</v>
      </c>
      <c r="G36" s="5">
        <f>D36-E36</f>
        <v>0</v>
      </c>
    </row>
    <row r="37" spans="1:7" ht="11.25">
      <c r="A37" s="11" t="s">
        <v>50</v>
      </c>
      <c r="B37" s="17">
        <f aca="true" t="shared" si="10" ref="B37:G37">SUM(B32+B22+B14+B5)</f>
        <v>333988601.76</v>
      </c>
      <c r="C37" s="17">
        <f t="shared" si="10"/>
        <v>233681143.68</v>
      </c>
      <c r="D37" s="17">
        <f t="shared" si="10"/>
        <v>567669745.44</v>
      </c>
      <c r="E37" s="17">
        <f t="shared" si="10"/>
        <v>434507650.23</v>
      </c>
      <c r="F37" s="17">
        <f t="shared" si="10"/>
        <v>434180820.78000003</v>
      </c>
      <c r="G37" s="17">
        <f t="shared" si="10"/>
        <v>133162095.21</v>
      </c>
    </row>
    <row r="39" ht="11.25">
      <c r="A39" s="1" t="s">
        <v>120</v>
      </c>
    </row>
    <row r="43" spans="1:3" ht="11.25">
      <c r="A43" s="28" t="s">
        <v>180</v>
      </c>
      <c r="B43" s="28" t="s">
        <v>181</v>
      </c>
      <c r="C43" s="32"/>
    </row>
    <row r="44" spans="1:3" ht="11.25">
      <c r="A44" s="28" t="s">
        <v>182</v>
      </c>
      <c r="B44" s="28" t="s">
        <v>183</v>
      </c>
      <c r="C44" s="32"/>
    </row>
    <row r="47" spans="1:3" ht="11.25">
      <c r="A47" s="29" t="s">
        <v>184</v>
      </c>
      <c r="B47" s="32"/>
      <c r="C47" s="32"/>
    </row>
    <row r="48" spans="1:3" ht="11.25">
      <c r="A48" s="29" t="s">
        <v>185</v>
      </c>
      <c r="B48" s="32"/>
      <c r="C48" s="32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2024-02-14T01:29:28Z</cp:lastPrinted>
  <dcterms:created xsi:type="dcterms:W3CDTF">2014-02-10T03:37:14Z</dcterms:created>
  <dcterms:modified xsi:type="dcterms:W3CDTF">2024-02-14T02:02:10Z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