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32760" windowWidth="28800" windowHeight="12135" activeTab="0"/>
  </bookViews>
  <sheets>
    <sheet name="EAI" sheetId="1" r:id="rId1"/>
  </sheets>
  <definedNames>
    <definedName name="_xlnm.Print_Area" localSheetId="0">'EAI'!$A$1:$G$54</definedName>
  </definedNames>
  <calcPr fullCalcOnLoad="1"/>
</workbook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<sst xmlns="http://schemas.openxmlformats.org/spreadsheetml/2006/main" count="105" uniqueCount="57">
  <si>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</si>
  <si>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</si>
  <si>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</si>
  <si>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</si>
  <si>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</si>
  <si>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</si>
  <si>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</si>
  <si>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</si>
  <si>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</si>
  <si>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</si>
  <si>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</si>
  <si>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</si>
  <si>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</si>
  <si>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</si>
  <si>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</si>
  <si>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</si>
  <si>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</si>
  <si>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</si>
  <si>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</si>
  <si>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</si>
  <si>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</si>
  <si>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</si>
  <si>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</si>
  <si>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</si>
  <si>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</si>
  <si>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</si>
  <si>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</si>
  <si>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</si>
  <si>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</si>
  <si>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</si>
  <si>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</si>
  <si>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</si>
  <si>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</si>
  <si>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</si>
  <si>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indexed="8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</si>
  <si>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</si>
  <si>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</si>
  <si>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</si>
  <si>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</si>
  <si>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</si>
  <si>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</si>
  <si>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</si>
  <si>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</si>
  <si>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</si>
  <si>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</si>
  <si>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</si>
  <si>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</si>
  <si>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</si>
  <si>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</si>
  <si>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</si>
  <si>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Salvatierra, Gto.
Estado Analítico de Ingresos
Del 1 de Enero al 31 de Diciembre de 2023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</si>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</sst>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8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3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64" fontId="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3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65" applyFont="1" applyAlignment="1" applyProtection="1">
      <alignment horizontal="center" vertical="top"/>
      <protection locked="0"/>
    </xf>
    <xf numFmtId="0" fontId="0" fillId="0" borderId="0" xfId="65" applyFont="1" applyAlignment="1" applyProtection="1">
      <alignment vertical="top"/>
      <protection locked="0"/>
    </xf>
    <xf numFmtId="0" fontId="46" fillId="0" borderId="0" xfId="65" applyFont="1" applyAlignment="1" applyProtection="1">
      <alignment vertical="top"/>
      <protection locked="0"/>
    </xf>
    <xf numFmtId="0" fontId="4" fillId="33" borderId="10" xfId="65" applyFont="1" applyFill="1" applyBorder="1" applyAlignment="1">
      <alignment horizontal="center" vertical="center" wrapText="1"/>
      <protection/>
    </xf>
    <xf numFmtId="0" fontId="4" fillId="33" borderId="11" xfId="65" applyFont="1" applyFill="1" applyBorder="1" applyAlignment="1">
      <alignment horizontal="center" vertical="center" wrapText="1"/>
      <protection/>
    </xf>
    <xf numFmtId="0" fontId="4" fillId="33" borderId="12" xfId="65" applyFont="1" applyFill="1" applyBorder="1" applyAlignment="1">
      <alignment horizontal="center" vertical="center" wrapText="1"/>
      <protection/>
    </xf>
    <xf numFmtId="0" fontId="4" fillId="33" borderId="10" xfId="65" applyFont="1" applyFill="1" applyBorder="1" applyAlignment="1" quotePrefix="1">
      <alignment horizontal="center" vertical="center" wrapText="1"/>
      <protection/>
    </xf>
    <xf numFmtId="0" fontId="4" fillId="33" borderId="11" xfId="65" applyFont="1" applyFill="1" applyBorder="1" applyAlignment="1" quotePrefix="1">
      <alignment horizontal="center" vertical="center" wrapText="1"/>
      <protection/>
    </xf>
    <xf numFmtId="0" fontId="4" fillId="0" borderId="13" xfId="65" applyFont="1" applyBorder="1" applyAlignment="1" applyProtection="1">
      <alignment horizontal="left" vertical="top" indent="3"/>
      <protection locked="0"/>
    </xf>
    <xf numFmtId="4" fontId="3" fillId="0" borderId="13" xfId="65" applyNumberFormat="1" applyFont="1" applyBorder="1" applyAlignment="1" applyProtection="1">
      <alignment vertical="top"/>
      <protection locked="0"/>
    </xf>
    <xf numFmtId="4" fontId="3" fillId="0" borderId="14" xfId="65" applyNumberFormat="1" applyFont="1" applyBorder="1" applyAlignment="1" applyProtection="1">
      <alignment vertical="top"/>
      <protection locked="0"/>
    </xf>
    <xf numFmtId="4" fontId="0" fillId="0" borderId="15" xfId="65" applyNumberFormat="1" applyFont="1" applyBorder="1" applyAlignment="1" applyProtection="1">
      <alignment vertical="top"/>
      <protection locked="0"/>
    </xf>
    <xf numFmtId="0" fontId="3" fillId="0" borderId="0" xfId="65" applyFont="1" applyAlignment="1">
      <alignment horizontal="left" vertical="top" wrapText="1"/>
      <protection/>
    </xf>
    <xf numFmtId="0" fontId="4" fillId="0" borderId="13" xfId="65" applyFont="1" applyBorder="1" applyAlignment="1">
      <alignment horizontal="center" vertical="top" wrapText="1"/>
      <protection/>
    </xf>
    <xf numFmtId="4" fontId="0" fillId="0" borderId="14" xfId="65" applyNumberFormat="1" applyFont="1" applyBorder="1" applyAlignment="1" applyProtection="1">
      <alignment vertical="top"/>
      <protection locked="0"/>
    </xf>
    <xf numFmtId="4" fontId="0" fillId="0" borderId="16" xfId="65" applyNumberFormat="1" applyFont="1" applyBorder="1" applyAlignment="1" applyProtection="1">
      <alignment vertical="top"/>
      <protection locked="0"/>
    </xf>
    <xf numFmtId="4" fontId="3" fillId="0" borderId="11" xfId="65" applyNumberFormat="1" applyFont="1" applyBorder="1" applyAlignment="1" applyProtection="1">
      <alignment vertical="top"/>
      <protection locked="0"/>
    </xf>
    <xf numFmtId="4" fontId="4" fillId="0" borderId="14" xfId="65" applyNumberFormat="1" applyFont="1" applyBorder="1" applyAlignment="1" applyProtection="1">
      <alignment vertical="top"/>
      <protection locked="0"/>
    </xf>
    <xf numFmtId="4" fontId="3" fillId="0" borderId="16" xfId="65" applyNumberFormat="1" applyFont="1" applyBorder="1" applyAlignment="1" applyProtection="1">
      <alignment vertical="top"/>
      <protection locked="0"/>
    </xf>
    <xf numFmtId="4" fontId="4" fillId="0" borderId="16" xfId="65" applyNumberFormat="1" applyFont="1" applyBorder="1" applyAlignment="1" applyProtection="1">
      <alignment vertical="top"/>
      <protection locked="0"/>
    </xf>
    <xf numFmtId="4" fontId="3" fillId="0" borderId="15" xfId="65" applyNumberFormat="1" applyFont="1" applyBorder="1" applyAlignment="1" applyProtection="1">
      <alignment vertical="top"/>
      <protection locked="0"/>
    </xf>
    <xf numFmtId="0" fontId="3" fillId="0" borderId="17" xfId="65" applyFont="1" applyBorder="1" applyAlignment="1" applyProtection="1">
      <alignment vertical="top"/>
      <protection locked="0"/>
    </xf>
    <xf numFmtId="4" fontId="3" fillId="0" borderId="17" xfId="65" applyNumberFormat="1" applyFont="1" applyBorder="1" applyAlignment="1" applyProtection="1">
      <alignment vertical="top"/>
      <protection locked="0"/>
    </xf>
    <xf numFmtId="4" fontId="4" fillId="0" borderId="12" xfId="65" applyNumberFormat="1" applyFont="1" applyBorder="1" applyAlignment="1" applyProtection="1">
      <alignment vertical="top"/>
      <protection locked="0"/>
    </xf>
    <xf numFmtId="4" fontId="4" fillId="0" borderId="10" xfId="65" applyNumberFormat="1" applyFont="1" applyBorder="1" applyAlignment="1" applyProtection="1">
      <alignment vertical="top"/>
      <protection locked="0"/>
    </xf>
    <xf numFmtId="4" fontId="3" fillId="0" borderId="18" xfId="65" applyNumberFormat="1" applyFont="1" applyBorder="1" applyAlignment="1" applyProtection="1">
      <alignment vertical="top"/>
      <protection locked="0"/>
    </xf>
    <xf numFmtId="4" fontId="4" fillId="0" borderId="13" xfId="65" applyNumberFormat="1" applyFont="1" applyBorder="1" applyAlignment="1" applyProtection="1">
      <alignment vertical="top"/>
      <protection locked="0"/>
    </xf>
    <xf numFmtId="0" fontId="0" fillId="0" borderId="0" xfId="65" applyFont="1" applyAlignment="1" applyProtection="1">
      <alignment vertical="top" wrapText="1"/>
      <protection locked="0"/>
    </xf>
    <xf numFmtId="0" fontId="0" fillId="0" borderId="0" xfId="65" applyFont="1" applyAlignment="1" applyProtection="1">
      <alignment vertical="top"/>
      <protection locked="0"/>
    </xf>
    <xf numFmtId="49" fontId="47" fillId="0" borderId="0" xfId="65" applyNumberFormat="1" applyFont="1" applyAlignment="1" applyProtection="1">
      <alignment vertical="top"/>
      <protection locked="0"/>
    </xf>
    <xf numFmtId="0" fontId="0" fillId="0" borderId="0" xfId="65" applyFont="1" applyAlignment="1" applyProtection="1">
      <alignment horizontal="left" vertical="top" wrapText="1" indent="1"/>
      <protection locked="0"/>
    </xf>
    <xf numFmtId="0" fontId="3" fillId="0" borderId="0" xfId="65" applyFont="1" applyAlignment="1" applyProtection="1">
      <alignment horizontal="left" vertical="top" wrapText="1" indent="1"/>
      <protection locked="0"/>
    </xf>
    <xf numFmtId="0" fontId="4" fillId="0" borderId="19" xfId="65" applyFont="1" applyBorder="1" applyAlignment="1">
      <alignment horizontal="left" vertical="top" indent="1"/>
      <protection/>
    </xf>
    <xf numFmtId="0" fontId="3" fillId="0" borderId="0" xfId="65" applyFont="1" applyAlignment="1">
      <alignment horizontal="left" vertical="top" wrapText="1" indent="2"/>
      <protection/>
    </xf>
    <xf numFmtId="0" fontId="4" fillId="0" borderId="19" xfId="65" applyFont="1" applyBorder="1" applyAlignment="1">
      <alignment horizontal="left" vertical="top" wrapText="1" indent="1"/>
      <protection/>
    </xf>
    <xf numFmtId="0" fontId="0" fillId="0" borderId="0" xfId="0" applyAlignment="1">
      <alignment/>
    </xf>
    <xf numFmtId="0" fontId="3" fillId="0" borderId="0" xfId="66" applyFont="1" applyAlignment="1" applyProtection="1">
      <alignment vertical="top"/>
      <protection locked="0"/>
    </xf>
    <xf numFmtId="0" fontId="3" fillId="0" borderId="0" xfId="66" applyFont="1" applyAlignment="1" applyProtection="1">
      <alignment horizontal="right" vertical="top"/>
      <protection locked="0"/>
    </xf>
    <xf numFmtId="0" fontId="4" fillId="33" borderId="12" xfId="65" applyFont="1" applyFill="1" applyBorder="1" applyAlignment="1" applyProtection="1">
      <alignment horizontal="center" vertical="center" wrapText="1"/>
      <protection locked="0"/>
    </xf>
    <xf numFmtId="0" fontId="4" fillId="33" borderId="13" xfId="65" applyFont="1" applyFill="1" applyBorder="1" applyAlignment="1" applyProtection="1">
      <alignment horizontal="center" vertical="center" wrapText="1"/>
      <protection locked="0"/>
    </xf>
    <xf numFmtId="0" fontId="4" fillId="33" borderId="10" xfId="65" applyFont="1" applyFill="1" applyBorder="1" applyAlignment="1" applyProtection="1">
      <alignment horizontal="center" vertical="center" wrapText="1"/>
      <protection locked="0"/>
    </xf>
    <xf numFmtId="0" fontId="4" fillId="33" borderId="17" xfId="65" applyFont="1" applyFill="1" applyBorder="1" applyAlignment="1">
      <alignment horizontal="center" vertical="center"/>
      <protection/>
    </xf>
    <xf numFmtId="0" fontId="4" fillId="33" borderId="0" xfId="65" applyFont="1" applyFill="1" applyAlignment="1">
      <alignment horizontal="center" vertical="center"/>
      <protection/>
    </xf>
    <xf numFmtId="0" fontId="4" fillId="33" borderId="20" xfId="65" applyFont="1" applyFill="1" applyBorder="1" applyAlignment="1">
      <alignment horizontal="center" vertical="center"/>
      <protection/>
    </xf>
    <xf numFmtId="0" fontId="4" fillId="33" borderId="17" xfId="65" applyFont="1" applyFill="1" applyBorder="1" applyAlignment="1">
      <alignment horizontal="center" vertical="center" wrapText="1"/>
      <protection/>
    </xf>
    <xf numFmtId="0" fontId="4" fillId="33" borderId="0" xfId="65" applyFont="1" applyFill="1" applyAlignment="1">
      <alignment horizontal="center" vertical="center" wrapText="1"/>
      <protection/>
    </xf>
    <xf numFmtId="0" fontId="4" fillId="33" borderId="20" xfId="65" applyFont="1" applyFill="1" applyBorder="1" applyAlignment="1">
      <alignment horizontal="center" vertical="center" wrapText="1"/>
      <protection/>
    </xf>
    <xf numFmtId="0" fontId="0" fillId="0" borderId="0" xfId="65" applyFont="1" applyAlignment="1" applyProtection="1">
      <alignment horizontal="left" vertical="top" wrapText="1"/>
      <protection locked="0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3" borderId="15" xfId="65" applyFont="1" applyFill="1" applyBorder="1" applyAlignment="1">
      <alignment horizontal="center" vertical="center" wrapText="1"/>
      <protection/>
    </xf>
  </cellXfs>
  <cellStyles count="7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3" xfId="54"/>
    <cellStyle name="Millares 2 3 2" xfId="55"/>
    <cellStyle name="Millares 2 4" xfId="56"/>
    <cellStyle name="Millares 2 5" xfId="57"/>
    <cellStyle name="Millares 3" xfId="58"/>
    <cellStyle name="Millares 3 2" xfId="59"/>
    <cellStyle name="Currency" xfId="60"/>
    <cellStyle name="Currency [0]" xfId="61"/>
    <cellStyle name="Moneda 2" xfId="62"/>
    <cellStyle name="Moneda 2 2" xfId="63"/>
    <cellStyle name="Neutral" xfId="64"/>
    <cellStyle name="Normal 2" xfId="65"/>
    <cellStyle name="Normal 2 2" xfId="66"/>
    <cellStyle name="Normal 2 3" xfId="67"/>
    <cellStyle name="Normal 3" xfId="68"/>
    <cellStyle name="Normal 3 2" xfId="69"/>
    <cellStyle name="Normal 4" xfId="70"/>
    <cellStyle name="Normal 4 2" xfId="71"/>
    <cellStyle name="Normal 5" xfId="72"/>
    <cellStyle name="Normal 5 2" xfId="73"/>
    <cellStyle name="Normal 6" xfId="74"/>
    <cellStyle name="Normal 6 2" xfId="75"/>
    <cellStyle name="Normal 6 2 2" xfId="76"/>
    <cellStyle name="Normal 6 3" xfId="77"/>
    <cellStyle name="Notas" xfId="78"/>
    <cellStyle name="Percent" xfId="79"/>
    <cellStyle name="Porcentual 2" xfId="80"/>
    <cellStyle name="Salida" xfId="81"/>
    <cellStyle name="Texto de advertencia" xfId="82"/>
    <cellStyle name="Texto explicativo" xfId="83"/>
    <cellStyle name="Título" xfId="84"/>
    <cellStyle name="Título 2" xfId="85"/>
    <cellStyle name="Título 3" xfId="86"/>
    <cellStyle name="Total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showGridLines="0" tabSelected="1" view="pageBreakPreview" zoomScale="60" zoomScalePageLayoutView="0" workbookViewId="0" topLeftCell="A1">
      <selection activeCell="J14" sqref="J14"/>
    </sheetView>
  </sheetViews>
  <sheetFormatPr defaultColWidth="12" defaultRowHeight="11.25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 customWidth="1"/>
  </cols>
  <sheetData>
    <row r="1" spans="1:7" s="3" customFormat="1" ht="39.75" customHeight="1">
      <c r="A1" s="39" t="s">
        <v>50</v>
      </c>
      <c r="B1" s="40"/>
      <c r="C1" s="40"/>
      <c r="D1" s="40"/>
      <c r="E1" s="40"/>
      <c r="F1" s="40"/>
      <c r="G1" s="41"/>
    </row>
    <row r="2" spans="1:7" s="3" customFormat="1" ht="11.25">
      <c r="A2" s="42" t="s">
        <v>14</v>
      </c>
      <c r="B2" s="40" t="s">
        <v>22</v>
      </c>
      <c r="C2" s="40"/>
      <c r="D2" s="40"/>
      <c r="E2" s="40"/>
      <c r="F2" s="40"/>
      <c r="G2" s="49" t="s">
        <v>19</v>
      </c>
    </row>
    <row r="3" spans="1:7" s="1" customFormat="1" ht="24.75" customHeight="1">
      <c r="A3" s="43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50"/>
    </row>
    <row r="4" spans="1:7" s="1" customFormat="1" ht="11.25">
      <c r="A4" s="44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ht="11.25">
      <c r="A5" s="31" t="s">
        <v>0</v>
      </c>
      <c r="B5" s="15">
        <v>22245234.89</v>
      </c>
      <c r="C5" s="15">
        <v>0</v>
      </c>
      <c r="D5" s="15">
        <f aca="true" t="shared" si="0" ref="D5:D14">B5+C5</f>
        <v>22245234.89</v>
      </c>
      <c r="E5" s="15">
        <v>21960540.66</v>
      </c>
      <c r="F5" s="15">
        <v>21960540.66</v>
      </c>
      <c r="G5" s="15">
        <f aca="true" t="shared" si="1" ref="G5:G14">F5-B5</f>
        <v>-284694.23000000045</v>
      </c>
      <c r="H5" s="30" t="s">
        <v>37</v>
      </c>
    </row>
    <row r="6" spans="1:8" ht="11.25">
      <c r="A6" s="32" t="s">
        <v>1</v>
      </c>
      <c r="B6" s="16">
        <v>0</v>
      </c>
      <c r="C6" s="16">
        <v>0</v>
      </c>
      <c r="D6" s="16">
        <f t="shared" si="0"/>
        <v>0</v>
      </c>
      <c r="E6" s="16">
        <v>0</v>
      </c>
      <c r="F6" s="16">
        <v>0</v>
      </c>
      <c r="G6" s="16">
        <f t="shared" si="1"/>
        <v>0</v>
      </c>
      <c r="H6" s="30" t="s">
        <v>47</v>
      </c>
    </row>
    <row r="7" spans="1:8" ht="11.25">
      <c r="A7" s="31" t="s">
        <v>2</v>
      </c>
      <c r="B7" s="16">
        <v>4232276.9</v>
      </c>
      <c r="C7" s="16">
        <v>-4230516.9</v>
      </c>
      <c r="D7" s="16">
        <f t="shared" si="0"/>
        <v>1760</v>
      </c>
      <c r="E7" s="16">
        <v>1760</v>
      </c>
      <c r="F7" s="16">
        <v>1760</v>
      </c>
      <c r="G7" s="16">
        <f t="shared" si="1"/>
        <v>-4230516.9</v>
      </c>
      <c r="H7" s="30" t="s">
        <v>38</v>
      </c>
    </row>
    <row r="8" spans="1:8" ht="11.25">
      <c r="A8" s="31" t="s">
        <v>3</v>
      </c>
      <c r="B8" s="16">
        <v>8980069.83</v>
      </c>
      <c r="C8" s="16">
        <v>-428637.36</v>
      </c>
      <c r="D8" s="16">
        <f t="shared" si="0"/>
        <v>8551432.47</v>
      </c>
      <c r="E8" s="16">
        <v>5188044.6</v>
      </c>
      <c r="F8" s="16">
        <v>5188044.57</v>
      </c>
      <c r="G8" s="16">
        <f t="shared" si="1"/>
        <v>-3792025.26</v>
      </c>
      <c r="H8" s="30" t="s">
        <v>39</v>
      </c>
    </row>
    <row r="9" spans="1:8" ht="11.25">
      <c r="A9" s="31" t="s">
        <v>4</v>
      </c>
      <c r="B9" s="16">
        <v>2300076.51</v>
      </c>
      <c r="C9" s="16">
        <v>0</v>
      </c>
      <c r="D9" s="16">
        <f t="shared" si="0"/>
        <v>2300076.51</v>
      </c>
      <c r="E9" s="16">
        <v>3389848.58</v>
      </c>
      <c r="F9" s="16">
        <v>3389848.56</v>
      </c>
      <c r="G9" s="16">
        <f t="shared" si="1"/>
        <v>1089772.0500000003</v>
      </c>
      <c r="H9" s="30" t="s">
        <v>40</v>
      </c>
    </row>
    <row r="10" spans="1:8" ht="11.25">
      <c r="A10" s="32" t="s">
        <v>5</v>
      </c>
      <c r="B10" s="16">
        <v>2100000</v>
      </c>
      <c r="C10" s="16">
        <v>-74032.76</v>
      </c>
      <c r="D10" s="16">
        <f t="shared" si="0"/>
        <v>2025967.24</v>
      </c>
      <c r="E10" s="16">
        <v>1860247.24</v>
      </c>
      <c r="F10" s="16">
        <v>1860247.29</v>
      </c>
      <c r="G10" s="16">
        <f t="shared" si="1"/>
        <v>-239752.70999999996</v>
      </c>
      <c r="H10" s="30" t="s">
        <v>41</v>
      </c>
    </row>
    <row r="11" spans="1:8" ht="11.25">
      <c r="A11" s="31" t="s">
        <v>24</v>
      </c>
      <c r="B11" s="16">
        <v>0</v>
      </c>
      <c r="C11" s="16">
        <v>0</v>
      </c>
      <c r="D11" s="16">
        <f t="shared" si="0"/>
        <v>0</v>
      </c>
      <c r="E11" s="16">
        <v>0</v>
      </c>
      <c r="F11" s="16">
        <v>0</v>
      </c>
      <c r="G11" s="16">
        <f t="shared" si="1"/>
        <v>0</v>
      </c>
      <c r="H11" s="30" t="s">
        <v>42</v>
      </c>
    </row>
    <row r="12" spans="1:8" ht="22.5">
      <c r="A12" s="31" t="s">
        <v>25</v>
      </c>
      <c r="B12" s="16">
        <v>293667508.18</v>
      </c>
      <c r="C12" s="16">
        <v>14323072.08</v>
      </c>
      <c r="D12" s="16">
        <f t="shared" si="0"/>
        <v>307990580.26</v>
      </c>
      <c r="E12" s="16">
        <v>319947767.86</v>
      </c>
      <c r="F12" s="16">
        <v>319947767.86</v>
      </c>
      <c r="G12" s="16">
        <f t="shared" si="1"/>
        <v>26280259.680000007</v>
      </c>
      <c r="H12" s="30" t="s">
        <v>43</v>
      </c>
    </row>
    <row r="13" spans="1:8" ht="22.5">
      <c r="A13" s="31" t="s">
        <v>26</v>
      </c>
      <c r="B13" s="16">
        <v>463435.45</v>
      </c>
      <c r="C13" s="16">
        <v>158735953.27</v>
      </c>
      <c r="D13" s="16">
        <f t="shared" si="0"/>
        <v>159199388.72</v>
      </c>
      <c r="E13" s="16">
        <v>183214940.93</v>
      </c>
      <c r="F13" s="16">
        <v>183214940.93</v>
      </c>
      <c r="G13" s="16">
        <f t="shared" si="1"/>
        <v>182751505.48000002</v>
      </c>
      <c r="H13" s="30" t="s">
        <v>44</v>
      </c>
    </row>
    <row r="14" spans="1:8" ht="11.25">
      <c r="A14" s="31" t="s">
        <v>6</v>
      </c>
      <c r="B14" s="16">
        <v>0</v>
      </c>
      <c r="C14" s="16">
        <v>11400000</v>
      </c>
      <c r="D14" s="16">
        <f t="shared" si="0"/>
        <v>11400000</v>
      </c>
      <c r="E14" s="16">
        <v>11400000</v>
      </c>
      <c r="F14" s="16">
        <v>11400000</v>
      </c>
      <c r="G14" s="16">
        <f t="shared" si="1"/>
        <v>11400000</v>
      </c>
      <c r="H14" s="30" t="s">
        <v>45</v>
      </c>
    </row>
    <row r="15" spans="2:8" ht="11.25">
      <c r="B15" s="12"/>
      <c r="C15" s="12"/>
      <c r="D15" s="12"/>
      <c r="E15" s="12"/>
      <c r="F15" s="12"/>
      <c r="G15" s="12"/>
      <c r="H15" s="30" t="s">
        <v>46</v>
      </c>
    </row>
    <row r="16" spans="1:8" ht="11.25">
      <c r="A16" s="9" t="s">
        <v>13</v>
      </c>
      <c r="B16" s="17">
        <f aca="true" t="shared" si="2" ref="B16:G16">SUM(B5:B14)</f>
        <v>333988601.76</v>
      </c>
      <c r="C16" s="17">
        <f t="shared" si="2"/>
        <v>179725838.33</v>
      </c>
      <c r="D16" s="17">
        <f t="shared" si="2"/>
        <v>513714440.09000003</v>
      </c>
      <c r="E16" s="17">
        <f t="shared" si="2"/>
        <v>546963149.87</v>
      </c>
      <c r="F16" s="10">
        <f t="shared" si="2"/>
        <v>546963149.87</v>
      </c>
      <c r="G16" s="11">
        <f t="shared" si="2"/>
        <v>212974548.11</v>
      </c>
      <c r="H16" s="30" t="s">
        <v>46</v>
      </c>
    </row>
    <row r="17" spans="1:8" ht="11.25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9.75" customHeight="1">
      <c r="A18" s="45" t="s">
        <v>23</v>
      </c>
      <c r="B18" s="40" t="s">
        <v>22</v>
      </c>
      <c r="C18" s="40"/>
      <c r="D18" s="40"/>
      <c r="E18" s="40"/>
      <c r="F18" s="40"/>
      <c r="G18" s="49" t="s">
        <v>19</v>
      </c>
      <c r="H18" s="30" t="s">
        <v>46</v>
      </c>
    </row>
    <row r="19" spans="1:8" ht="22.5">
      <c r="A19" s="46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50"/>
      <c r="H19" s="30" t="s">
        <v>46</v>
      </c>
    </row>
    <row r="20" spans="1:8" ht="11.25">
      <c r="A20" s="47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ht="11.25">
      <c r="A21" s="33" t="s">
        <v>27</v>
      </c>
      <c r="B21" s="18">
        <f aca="true" t="shared" si="3" ref="B21:G21">SUM(B22+B23+B24+B25+B26+B27+B28+B29)</f>
        <v>333988601.76</v>
      </c>
      <c r="C21" s="18">
        <f t="shared" si="3"/>
        <v>168325838.33</v>
      </c>
      <c r="D21" s="18">
        <f t="shared" si="3"/>
        <v>502314440.09000003</v>
      </c>
      <c r="E21" s="18">
        <f t="shared" si="3"/>
        <v>535563149.87</v>
      </c>
      <c r="F21" s="18">
        <f t="shared" si="3"/>
        <v>535563149.87</v>
      </c>
      <c r="G21" s="18">
        <f t="shared" si="3"/>
        <v>201574548.11</v>
      </c>
      <c r="H21" s="30" t="s">
        <v>46</v>
      </c>
    </row>
    <row r="22" spans="1:8" ht="11.25">
      <c r="A22" s="34" t="s">
        <v>0</v>
      </c>
      <c r="B22" s="19">
        <v>22245234.89</v>
      </c>
      <c r="C22" s="19">
        <v>0</v>
      </c>
      <c r="D22" s="19">
        <f aca="true" t="shared" si="4" ref="D22:D29">B22+C22</f>
        <v>22245234.89</v>
      </c>
      <c r="E22" s="19">
        <v>21960540.66</v>
      </c>
      <c r="F22" s="19">
        <v>21960540.66</v>
      </c>
      <c r="G22" s="19">
        <f aca="true" t="shared" si="5" ref="G22:G29">F22-B22</f>
        <v>-284694.23000000045</v>
      </c>
      <c r="H22" s="30" t="s">
        <v>37</v>
      </c>
    </row>
    <row r="23" spans="1:8" ht="11.25">
      <c r="A23" s="34" t="s">
        <v>1</v>
      </c>
      <c r="B23" s="19">
        <v>0</v>
      </c>
      <c r="C23" s="19">
        <v>0</v>
      </c>
      <c r="D23" s="19">
        <f t="shared" si="4"/>
        <v>0</v>
      </c>
      <c r="E23" s="19">
        <v>0</v>
      </c>
      <c r="F23" s="19">
        <v>0</v>
      </c>
      <c r="G23" s="19">
        <f t="shared" si="5"/>
        <v>0</v>
      </c>
      <c r="H23" s="30" t="s">
        <v>47</v>
      </c>
    </row>
    <row r="24" spans="1:8" ht="11.25">
      <c r="A24" s="34" t="s">
        <v>2</v>
      </c>
      <c r="B24" s="19">
        <v>4232276.9</v>
      </c>
      <c r="C24" s="19">
        <v>-4230516.9</v>
      </c>
      <c r="D24" s="19">
        <f t="shared" si="4"/>
        <v>1760</v>
      </c>
      <c r="E24" s="19">
        <v>1760</v>
      </c>
      <c r="F24" s="19">
        <v>1760</v>
      </c>
      <c r="G24" s="19">
        <f t="shared" si="5"/>
        <v>-4230516.9</v>
      </c>
      <c r="H24" s="30" t="s">
        <v>38</v>
      </c>
    </row>
    <row r="25" spans="1:8" ht="11.25">
      <c r="A25" s="34" t="s">
        <v>3</v>
      </c>
      <c r="B25" s="19">
        <v>8980069.83</v>
      </c>
      <c r="C25" s="19">
        <v>-428637.36</v>
      </c>
      <c r="D25" s="19">
        <f t="shared" si="4"/>
        <v>8551432.47</v>
      </c>
      <c r="E25" s="19">
        <v>5188044.6</v>
      </c>
      <c r="F25" s="19">
        <v>5188044.57</v>
      </c>
      <c r="G25" s="19">
        <f t="shared" si="5"/>
        <v>-3792025.26</v>
      </c>
      <c r="H25" s="30" t="s">
        <v>39</v>
      </c>
    </row>
    <row r="26" spans="1:8" ht="11.25">
      <c r="A26" s="34" t="s">
        <v>28</v>
      </c>
      <c r="B26" s="19">
        <v>2300076.51</v>
      </c>
      <c r="C26" s="19">
        <v>0</v>
      </c>
      <c r="D26" s="19">
        <f t="shared" si="4"/>
        <v>2300076.51</v>
      </c>
      <c r="E26" s="19">
        <v>3389848.58</v>
      </c>
      <c r="F26" s="19">
        <v>3389848.56</v>
      </c>
      <c r="G26" s="19">
        <f t="shared" si="5"/>
        <v>1089772.0500000003</v>
      </c>
      <c r="H26" s="30" t="s">
        <v>40</v>
      </c>
    </row>
    <row r="27" spans="1:8" ht="11.25">
      <c r="A27" s="34" t="s">
        <v>29</v>
      </c>
      <c r="B27" s="19">
        <v>2100000</v>
      </c>
      <c r="C27" s="19">
        <v>-74032.76</v>
      </c>
      <c r="D27" s="19">
        <f t="shared" si="4"/>
        <v>2025967.24</v>
      </c>
      <c r="E27" s="19">
        <v>1860247.24</v>
      </c>
      <c r="F27" s="19">
        <v>1860247.29</v>
      </c>
      <c r="G27" s="19">
        <f t="shared" si="5"/>
        <v>-239752.70999999996</v>
      </c>
      <c r="H27" s="30" t="s">
        <v>41</v>
      </c>
    </row>
    <row r="28" spans="1:8" ht="22.5">
      <c r="A28" s="34" t="s">
        <v>30</v>
      </c>
      <c r="B28" s="19">
        <v>293667508.18</v>
      </c>
      <c r="C28" s="19">
        <v>14323072.08</v>
      </c>
      <c r="D28" s="19">
        <f t="shared" si="4"/>
        <v>307990580.26</v>
      </c>
      <c r="E28" s="19">
        <v>319947767.86</v>
      </c>
      <c r="F28" s="19">
        <v>319947767.86</v>
      </c>
      <c r="G28" s="19">
        <f t="shared" si="5"/>
        <v>26280259.680000007</v>
      </c>
      <c r="H28" s="30" t="s">
        <v>43</v>
      </c>
    </row>
    <row r="29" spans="1:8" ht="22.5">
      <c r="A29" s="34" t="s">
        <v>26</v>
      </c>
      <c r="B29" s="19">
        <v>463435.45</v>
      </c>
      <c r="C29" s="19">
        <v>158735953.27</v>
      </c>
      <c r="D29" s="19">
        <f t="shared" si="4"/>
        <v>159199388.72</v>
      </c>
      <c r="E29" s="19">
        <v>183214940.93</v>
      </c>
      <c r="F29" s="19">
        <v>183214940.93</v>
      </c>
      <c r="G29" s="19">
        <f t="shared" si="5"/>
        <v>182751505.48000002</v>
      </c>
      <c r="H29" s="30" t="s">
        <v>44</v>
      </c>
    </row>
    <row r="30" spans="1:8" ht="11.25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>
      <c r="A31" s="35" t="s">
        <v>48</v>
      </c>
      <c r="B31" s="20">
        <f aca="true" t="shared" si="6" ref="B31:G31">SUM(B32:B35)</f>
        <v>0</v>
      </c>
      <c r="C31" s="20">
        <f t="shared" si="6"/>
        <v>0</v>
      </c>
      <c r="D31" s="20">
        <f t="shared" si="6"/>
        <v>0</v>
      </c>
      <c r="E31" s="20">
        <f t="shared" si="6"/>
        <v>0</v>
      </c>
      <c r="F31" s="20">
        <f t="shared" si="6"/>
        <v>0</v>
      </c>
      <c r="G31" s="20">
        <f t="shared" si="6"/>
        <v>0</v>
      </c>
      <c r="H31" s="30" t="s">
        <v>46</v>
      </c>
    </row>
    <row r="32" spans="1:8" ht="11.25">
      <c r="A32" s="34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ht="11.25">
      <c r="A33" s="34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>F33-B33</f>
        <v>0</v>
      </c>
      <c r="H33" s="30" t="s">
        <v>40</v>
      </c>
    </row>
    <row r="34" spans="1:8" ht="22.5">
      <c r="A34" s="34" t="s">
        <v>32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>F34-B34</f>
        <v>0</v>
      </c>
      <c r="H34" s="30" t="s">
        <v>42</v>
      </c>
    </row>
    <row r="35" spans="1:8" ht="22.5">
      <c r="A35" s="34" t="s">
        <v>26</v>
      </c>
      <c r="B35" s="19">
        <v>0</v>
      </c>
      <c r="C35" s="19">
        <v>0</v>
      </c>
      <c r="D35" s="19">
        <f>B35+C35</f>
        <v>0</v>
      </c>
      <c r="E35" s="19">
        <v>0</v>
      </c>
      <c r="F35" s="19">
        <v>0</v>
      </c>
      <c r="G35" s="19">
        <f>F35-B35</f>
        <v>0</v>
      </c>
      <c r="H35" s="30" t="s">
        <v>44</v>
      </c>
    </row>
    <row r="36" spans="1:8" ht="11.25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ht="11.25">
      <c r="A37" s="33" t="s">
        <v>33</v>
      </c>
      <c r="B37" s="20">
        <f aca="true" t="shared" si="7" ref="B37:G37">SUM(B38)</f>
        <v>0</v>
      </c>
      <c r="C37" s="20">
        <f t="shared" si="7"/>
        <v>11400000</v>
      </c>
      <c r="D37" s="20">
        <f t="shared" si="7"/>
        <v>11400000</v>
      </c>
      <c r="E37" s="20">
        <f t="shared" si="7"/>
        <v>11400000</v>
      </c>
      <c r="F37" s="20">
        <f t="shared" si="7"/>
        <v>11400000</v>
      </c>
      <c r="G37" s="20">
        <f t="shared" si="7"/>
        <v>11400000</v>
      </c>
      <c r="H37" s="30" t="s">
        <v>46</v>
      </c>
    </row>
    <row r="38" spans="1:8" ht="11.25">
      <c r="A38" s="34" t="s">
        <v>6</v>
      </c>
      <c r="B38" s="19">
        <v>0</v>
      </c>
      <c r="C38" s="19">
        <v>11400000</v>
      </c>
      <c r="D38" s="19">
        <f>B38+C38</f>
        <v>11400000</v>
      </c>
      <c r="E38" s="19">
        <v>11400000</v>
      </c>
      <c r="F38" s="19">
        <v>11400000</v>
      </c>
      <c r="G38" s="19">
        <f>F38-B38</f>
        <v>11400000</v>
      </c>
      <c r="H38" s="30" t="s">
        <v>45</v>
      </c>
    </row>
    <row r="39" spans="1:8" ht="11.25">
      <c r="A39" s="34"/>
      <c r="B39" s="19"/>
      <c r="C39" s="19"/>
      <c r="D39" s="19"/>
      <c r="E39" s="19"/>
      <c r="F39" s="19"/>
      <c r="G39" s="19"/>
      <c r="H39" s="30"/>
    </row>
    <row r="40" spans="1:8" ht="11.25">
      <c r="A40" s="14" t="s">
        <v>13</v>
      </c>
      <c r="B40" s="17">
        <f aca="true" t="shared" si="8" ref="B40:G40">SUM(B37+B31+B21)</f>
        <v>333988601.76</v>
      </c>
      <c r="C40" s="17">
        <f t="shared" si="8"/>
        <v>179725838.33</v>
      </c>
      <c r="D40" s="17">
        <f t="shared" si="8"/>
        <v>513714440.09000003</v>
      </c>
      <c r="E40" s="17">
        <f t="shared" si="8"/>
        <v>546963149.87</v>
      </c>
      <c r="F40" s="17">
        <f t="shared" si="8"/>
        <v>546963149.87</v>
      </c>
      <c r="G40" s="11">
        <f t="shared" si="8"/>
        <v>212974548.11</v>
      </c>
      <c r="H40" s="30" t="s">
        <v>46</v>
      </c>
    </row>
    <row r="41" spans="1:8" ht="11.25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ht="11.25">
      <c r="A42" t="s">
        <v>49</v>
      </c>
    </row>
    <row r="43" ht="22.5">
      <c r="A43" s="28" t="s">
        <v>34</v>
      </c>
    </row>
    <row r="44" ht="11.25">
      <c r="A44" s="29" t="s">
        <v>35</v>
      </c>
    </row>
    <row r="45" spans="1:7" ht="30.75" customHeight="1">
      <c r="A45" s="48" t="s">
        <v>36</v>
      </c>
      <c r="B45" s="48"/>
      <c r="C45" s="48"/>
      <c r="D45" s="48"/>
      <c r="E45" s="48"/>
      <c r="F45" s="48"/>
      <c r="G45" s="48"/>
    </row>
    <row r="48" spans="1:3" ht="11.25">
      <c r="A48" s="37" t="s">
        <v>51</v>
      </c>
      <c r="B48" s="37" t="s">
        <v>52</v>
      </c>
      <c r="C48" s="36"/>
    </row>
    <row r="49" spans="1:3" ht="11.25">
      <c r="A49" s="37" t="s">
        <v>53</v>
      </c>
      <c r="B49" s="37" t="s">
        <v>54</v>
      </c>
      <c r="C49" s="36"/>
    </row>
    <row r="52" spans="1:3" ht="11.25">
      <c r="A52" s="38" t="s">
        <v>55</v>
      </c>
      <c r="B52" s="36"/>
      <c r="C52" s="36"/>
    </row>
    <row r="53" spans="1:3" ht="11.25">
      <c r="A53" s="38" t="s">
        <v>56</v>
      </c>
      <c r="B53" s="36"/>
      <c r="C53" s="36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Footer>&amp;CPágina &amp;P de &amp;F</oddFooter>
  </headerFooter>
  <rowBreaks count="1" manualBreakCount="1">
    <brk id="16" max="6" man="1"/>
  </rowBreaks>
  <ignoredErrors>
    <ignoredError sqref="B20:F20 B4:F4 H40:H41 H5:H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2024-02-14T01:26:40Z</cp:lastPrinted>
  <dcterms:created xsi:type="dcterms:W3CDTF">2012-12-11T20:48:19Z</dcterms:created>
  <dcterms:modified xsi:type="dcterms:W3CDTF">2024-02-14T02:01:26Z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