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H21" i="4" l="1"/>
  <c r="H39" i="4" s="1"/>
  <c r="E21" i="4"/>
  <c r="E39" i="4" s="1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<sst xmlns="http://schemas.openxmlformats.org/spreadsheetml/2006/main" count="105" uniqueCount="57">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</sst>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7" fillId="0" borderId="0" xfId="9" applyNumberFormat="1" applyFont="1" applyFill="1" applyBorder="1" applyAlignment="1" applyProtection="1">
      <alignment horizontal="right"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4" fontId="8" fillId="0" borderId="0" xfId="9" applyNumberFormat="1" applyFont="1" applyAlignment="1" applyProtection="1">
      <alignment horizontal="right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view="pageBreakPreview" zoomScale="60" zoomScaleNormal="100" workbookViewId="0">
      <selection activeCell="B45" sqref="B45:H4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5" t="s">
        <v>49</v>
      </c>
      <c r="B1" s="56"/>
      <c r="C1" s="56"/>
      <c r="D1" s="56"/>
      <c r="E1" s="56"/>
      <c r="F1" s="56"/>
      <c r="G1" s="56"/>
      <c r="H1" s="57"/>
    </row>
    <row r="2" spans="1:9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9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9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17743483.43</v>
      </c>
      <c r="D5" s="21">
        <v>2</v>
      </c>
      <c r="E5" s="21">
        <f>C5+D5</f>
        <v>17743485.43</v>
      </c>
      <c r="F5" s="21">
        <v>17265947.699999999</v>
      </c>
      <c r="G5" s="21">
        <v>15636830.449999999</v>
      </c>
      <c r="H5" s="21">
        <f>G5-C5</f>
        <v>-2106652.9800000004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3640000</v>
      </c>
      <c r="D7" s="22">
        <v>3899478.7</v>
      </c>
      <c r="E7" s="22">
        <f t="shared" si="0"/>
        <v>7539478.7000000002</v>
      </c>
      <c r="F7" s="22">
        <v>1815489.4</v>
      </c>
      <c r="G7" s="22">
        <v>320221.2</v>
      </c>
      <c r="H7" s="22">
        <f t="shared" si="1"/>
        <v>-3319778.8</v>
      </c>
      <c r="I7" s="45" t="s">
        <v>38</v>
      </c>
    </row>
    <row r="8" spans="1:9" x14ac:dyDescent="0.2">
      <c r="A8" s="33"/>
      <c r="B8" s="43" t="s">
        <v>3</v>
      </c>
      <c r="C8" s="22">
        <v>9439214.7200000007</v>
      </c>
      <c r="D8" s="22">
        <v>1</v>
      </c>
      <c r="E8" s="22">
        <f t="shared" si="0"/>
        <v>9439215.7200000007</v>
      </c>
      <c r="F8" s="22">
        <v>4260878.5</v>
      </c>
      <c r="G8" s="22">
        <v>1754923.08</v>
      </c>
      <c r="H8" s="22">
        <f t="shared" si="1"/>
        <v>-7684291.6400000006</v>
      </c>
      <c r="I8" s="45" t="s">
        <v>39</v>
      </c>
    </row>
    <row r="9" spans="1:9" x14ac:dyDescent="0.2">
      <c r="A9" s="33"/>
      <c r="B9" s="43" t="s">
        <v>4</v>
      </c>
      <c r="C9" s="22">
        <v>1633417.3</v>
      </c>
      <c r="D9" s="22">
        <v>2</v>
      </c>
      <c r="E9" s="22">
        <f t="shared" si="0"/>
        <v>1633419.3</v>
      </c>
      <c r="F9" s="22">
        <v>752681.35</v>
      </c>
      <c r="G9" s="22">
        <v>445290.99</v>
      </c>
      <c r="H9" s="22">
        <f t="shared" si="1"/>
        <v>-1188126.31</v>
      </c>
      <c r="I9" s="45" t="s">
        <v>40</v>
      </c>
    </row>
    <row r="10" spans="1:9" x14ac:dyDescent="0.2">
      <c r="A10" s="34"/>
      <c r="B10" s="44" t="s">
        <v>5</v>
      </c>
      <c r="C10" s="22">
        <v>1248000</v>
      </c>
      <c r="D10" s="22">
        <v>3</v>
      </c>
      <c r="E10" s="22">
        <f t="shared" ref="E10:E13" si="2">C10+D10</f>
        <v>1248003</v>
      </c>
      <c r="F10" s="22">
        <v>868210.42</v>
      </c>
      <c r="G10" s="22">
        <v>214613.45</v>
      </c>
      <c r="H10" s="22">
        <f t="shared" ref="H10:H13" si="3">G10-C10</f>
        <v>-1033386.55</v>
      </c>
      <c r="I10" s="45" t="s">
        <v>41</v>
      </c>
    </row>
    <row r="11" spans="1:9" x14ac:dyDescent="0.2">
      <c r="A11" s="40"/>
      <c r="B11" s="43" t="s">
        <v>24</v>
      </c>
      <c r="C11" s="22">
        <v>402631.32</v>
      </c>
      <c r="D11" s="22">
        <v>0</v>
      </c>
      <c r="E11" s="22">
        <f t="shared" si="2"/>
        <v>402631.32</v>
      </c>
      <c r="F11" s="22">
        <v>10000000</v>
      </c>
      <c r="G11" s="22">
        <v>10000000</v>
      </c>
      <c r="H11" s="22">
        <f t="shared" si="3"/>
        <v>9597368.6799999997</v>
      </c>
      <c r="I11" s="45" t="s">
        <v>42</v>
      </c>
    </row>
    <row r="12" spans="1:9" ht="22.5" x14ac:dyDescent="0.2">
      <c r="A12" s="40"/>
      <c r="B12" s="43" t="s">
        <v>25</v>
      </c>
      <c r="C12" s="22">
        <v>259902718.59</v>
      </c>
      <c r="D12" s="22">
        <v>31057575.510000002</v>
      </c>
      <c r="E12" s="22">
        <f t="shared" si="2"/>
        <v>290960294.10000002</v>
      </c>
      <c r="F12" s="22">
        <v>159533458.38</v>
      </c>
      <c r="G12" s="22">
        <v>35082397.600000001</v>
      </c>
      <c r="H12" s="22">
        <f t="shared" si="3"/>
        <v>-224820320.99000001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64007425.159999996</v>
      </c>
      <c r="E14" s="22">
        <f t="shared" ref="E14" si="4">C14+D14</f>
        <v>64007425.159999996</v>
      </c>
      <c r="F14" s="22">
        <v>64007425.159999996</v>
      </c>
      <c r="G14" s="22">
        <v>64007425.159999996</v>
      </c>
      <c r="H14" s="22">
        <f t="shared" ref="H14" si="5">G14-C14</f>
        <v>64007425.159999996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294009465.36000001</v>
      </c>
      <c r="D16" s="23">
        <f t="shared" ref="D16:H16" si="6">SUM(D5:D14)</f>
        <v>98964487.370000005</v>
      </c>
      <c r="E16" s="23">
        <f t="shared" si="6"/>
        <v>392973952.73000002</v>
      </c>
      <c r="F16" s="23">
        <f t="shared" si="6"/>
        <v>258504090.91</v>
      </c>
      <c r="G16" s="11">
        <f t="shared" si="6"/>
        <v>127461701.92999999</v>
      </c>
      <c r="H16" s="12">
        <f t="shared" si="6"/>
        <v>-166547763.43000001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  <c r="I18" s="45" t="s">
        <v>46</v>
      </c>
    </row>
    <row r="19" spans="1:9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  <c r="I19" s="45" t="s">
        <v>46</v>
      </c>
    </row>
    <row r="20" spans="1:9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293606834.04000002</v>
      </c>
      <c r="D21" s="24">
        <f t="shared" si="7"/>
        <v>34957062.210000001</v>
      </c>
      <c r="E21" s="24">
        <f t="shared" si="7"/>
        <v>328563896.25</v>
      </c>
      <c r="F21" s="24">
        <f t="shared" si="7"/>
        <v>184496665.75</v>
      </c>
      <c r="G21" s="24">
        <f t="shared" si="7"/>
        <v>53454276.769999996</v>
      </c>
      <c r="H21" s="24">
        <f t="shared" si="7"/>
        <v>-240152557.27000001</v>
      </c>
      <c r="I21" s="45" t="s">
        <v>46</v>
      </c>
    </row>
    <row r="22" spans="1:9" x14ac:dyDescent="0.2">
      <c r="A22" s="16"/>
      <c r="B22" s="17" t="s">
        <v>0</v>
      </c>
      <c r="C22" s="25">
        <v>17743483.43</v>
      </c>
      <c r="D22" s="25">
        <v>2</v>
      </c>
      <c r="E22" s="25">
        <f t="shared" ref="E22:E25" si="8">C22+D22</f>
        <v>17743485.43</v>
      </c>
      <c r="F22" s="25">
        <v>17265947.699999999</v>
      </c>
      <c r="G22" s="25">
        <v>15636830.449999999</v>
      </c>
      <c r="H22" s="25">
        <f t="shared" ref="H22:H25" si="9">G22-C22</f>
        <v>-2106652.9800000004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3640000</v>
      </c>
      <c r="D24" s="25">
        <v>3899478.7</v>
      </c>
      <c r="E24" s="25">
        <f t="shared" si="8"/>
        <v>7539478.7000000002</v>
      </c>
      <c r="F24" s="25">
        <v>1815489.4</v>
      </c>
      <c r="G24" s="25">
        <v>320221.2</v>
      </c>
      <c r="H24" s="25">
        <f t="shared" si="9"/>
        <v>-3319778.8</v>
      </c>
      <c r="I24" s="45" t="s">
        <v>38</v>
      </c>
    </row>
    <row r="25" spans="1:9" x14ac:dyDescent="0.2">
      <c r="A25" s="16"/>
      <c r="B25" s="17" t="s">
        <v>3</v>
      </c>
      <c r="C25" s="25">
        <v>9439214.7200000007</v>
      </c>
      <c r="D25" s="25">
        <v>1</v>
      </c>
      <c r="E25" s="25">
        <f t="shared" si="8"/>
        <v>9439215.7200000007</v>
      </c>
      <c r="F25" s="25">
        <v>4260878.5</v>
      </c>
      <c r="G25" s="25">
        <v>1754923.08</v>
      </c>
      <c r="H25" s="25">
        <f t="shared" si="9"/>
        <v>-7684291.6400000006</v>
      </c>
      <c r="I25" s="45" t="s">
        <v>39</v>
      </c>
    </row>
    <row r="26" spans="1:9" x14ac:dyDescent="0.2">
      <c r="A26" s="16"/>
      <c r="B26" s="17" t="s">
        <v>28</v>
      </c>
      <c r="C26" s="25">
        <v>1633417.3</v>
      </c>
      <c r="D26" s="25">
        <v>2</v>
      </c>
      <c r="E26" s="25">
        <f t="shared" ref="E26" si="10">C26+D26</f>
        <v>1633419.3</v>
      </c>
      <c r="F26" s="25">
        <v>752681.35</v>
      </c>
      <c r="G26" s="25">
        <v>445290.99</v>
      </c>
      <c r="H26" s="25">
        <f t="shared" ref="H26" si="11">G26-C26</f>
        <v>-1188126.31</v>
      </c>
      <c r="I26" s="45" t="s">
        <v>40</v>
      </c>
    </row>
    <row r="27" spans="1:9" x14ac:dyDescent="0.2">
      <c r="A27" s="16"/>
      <c r="B27" s="17" t="s">
        <v>29</v>
      </c>
      <c r="C27" s="25">
        <v>1248000</v>
      </c>
      <c r="D27" s="25">
        <v>3</v>
      </c>
      <c r="E27" s="25">
        <f t="shared" ref="E27:E29" si="12">C27+D27</f>
        <v>1248003</v>
      </c>
      <c r="F27" s="25">
        <v>868210.42</v>
      </c>
      <c r="G27" s="25">
        <v>214613.45</v>
      </c>
      <c r="H27" s="25">
        <f t="shared" ref="H27:H29" si="13">G27-C27</f>
        <v>-1033386.55</v>
      </c>
      <c r="I27" s="45" t="s">
        <v>41</v>
      </c>
    </row>
    <row r="28" spans="1:9" ht="22.5" x14ac:dyDescent="0.2">
      <c r="A28" s="16"/>
      <c r="B28" s="17" t="s">
        <v>30</v>
      </c>
      <c r="C28" s="25">
        <v>259902718.59</v>
      </c>
      <c r="D28" s="25">
        <v>31057575.510000002</v>
      </c>
      <c r="E28" s="25">
        <f t="shared" si="12"/>
        <v>290960294.10000002</v>
      </c>
      <c r="F28" s="25">
        <v>159533458.38</v>
      </c>
      <c r="G28" s="25">
        <v>35082397.600000001</v>
      </c>
      <c r="H28" s="25">
        <f t="shared" si="13"/>
        <v>-224820320.99000001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3" t="s">
        <v>48</v>
      </c>
      <c r="B31" s="54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64007425.159999996</v>
      </c>
      <c r="E37" s="26">
        <f t="shared" si="17"/>
        <v>64007425.159999996</v>
      </c>
      <c r="F37" s="26">
        <f t="shared" si="17"/>
        <v>64007425.159999996</v>
      </c>
      <c r="G37" s="26">
        <f t="shared" si="17"/>
        <v>64007425.159999996</v>
      </c>
      <c r="H37" s="26">
        <f t="shared" si="17"/>
        <v>64007425.159999996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64007425.159999996</v>
      </c>
      <c r="E38" s="25">
        <f>C38+D38</f>
        <v>64007425.159999996</v>
      </c>
      <c r="F38" s="25">
        <v>64007425.159999996</v>
      </c>
      <c r="G38" s="25">
        <v>64007425.159999996</v>
      </c>
      <c r="H38" s="25">
        <f>G38-C38</f>
        <v>64007425.159999996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293606834.04000002</v>
      </c>
      <c r="D39" s="23">
        <f t="shared" ref="D39:H39" si="18">SUM(D37+D31+D21)</f>
        <v>98964487.370000005</v>
      </c>
      <c r="E39" s="23">
        <f t="shared" si="18"/>
        <v>392571321.40999997</v>
      </c>
      <c r="F39" s="23">
        <f t="shared" si="18"/>
        <v>248504090.91</v>
      </c>
      <c r="G39" s="23">
        <f t="shared" si="18"/>
        <v>117461701.92999999</v>
      </c>
      <c r="H39" s="12">
        <f t="shared" si="18"/>
        <v>-176145132.11000001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2" t="s">
        <v>36</v>
      </c>
      <c r="C44" s="52"/>
      <c r="D44" s="52"/>
      <c r="E44" s="52"/>
      <c r="F44" s="52"/>
      <c r="G44" s="52"/>
      <c r="H44" s="52"/>
    </row>
    <row r="45" spans="1:9" x14ac:dyDescent="0.2">
      <c r="B45" s="72" t="s">
        <v>56</v>
      </c>
      <c r="C45" s="72"/>
      <c r="D45" s="72"/>
      <c r="E45" s="72"/>
      <c r="F45" s="72"/>
      <c r="G45" s="72"/>
      <c r="H45" s="72"/>
    </row>
    <row r="47" spans="1:9" x14ac:dyDescent="0.2">
      <c r="B47" s="46" t="s">
        <v>50</v>
      </c>
      <c r="C47" s="47"/>
      <c r="D47" s="48" t="s">
        <v>51</v>
      </c>
    </row>
    <row r="48" spans="1:9" x14ac:dyDescent="0.2">
      <c r="B48" s="46" t="s">
        <v>52</v>
      </c>
      <c r="C48" s="47"/>
      <c r="D48" s="48" t="s">
        <v>53</v>
      </c>
    </row>
    <row r="49" spans="2:4" x14ac:dyDescent="0.2">
      <c r="B49" s="49"/>
      <c r="C49" s="50"/>
      <c r="D49" s="50"/>
    </row>
    <row r="50" spans="2:4" x14ac:dyDescent="0.2">
      <c r="B50" s="49"/>
      <c r="C50" s="50"/>
      <c r="D50" s="50"/>
    </row>
    <row r="51" spans="2:4" x14ac:dyDescent="0.2">
      <c r="B51" s="49"/>
      <c r="C51" s="50"/>
      <c r="D51" s="50"/>
    </row>
    <row r="52" spans="2:4" x14ac:dyDescent="0.2">
      <c r="B52" s="49"/>
      <c r="C52" s="50"/>
      <c r="D52" s="50"/>
    </row>
    <row r="53" spans="2:4" x14ac:dyDescent="0.2">
      <c r="B53" s="49"/>
      <c r="C53" s="50"/>
      <c r="D53" s="50"/>
    </row>
    <row r="54" spans="2:4" x14ac:dyDescent="0.2">
      <c r="B54" s="49"/>
      <c r="C54" s="51" t="s">
        <v>54</v>
      </c>
      <c r="D54" s="50"/>
    </row>
    <row r="55" spans="2:4" x14ac:dyDescent="0.2">
      <c r="B55" s="49"/>
      <c r="C55" s="51" t="s">
        <v>55</v>
      </c>
      <c r="D55" s="50"/>
    </row>
  </sheetData>
  <sheetProtection formatCells="0" formatColumns="0" formatRows="0" insertRows="0" autoFilter="0"/>
  <mergeCells count="10">
    <mergeCell ref="B45:H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2020-07-25T14:46:52Z</cp:lastPrinted>
  <dcterms:created xsi:type="dcterms:W3CDTF">2012-12-11T20:48:19Z</dcterms:created>
  <dcterms:modified xsi:type="dcterms:W3CDTF">2020-07-25T15:04:22Z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