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525" firstSheet="6" activeTab="7"/>
  </bookViews>
  <sheets>
    <sheet name="Formato 6A" sheetId="1" r:id="rId1"/>
    <sheet name="Formato 6B" sheetId="2" r:id="rId2"/>
    <sheet name="Formato 6C" sheetId="3" r:id="rId3"/>
    <sheet name="Formato6D" sheetId="4" r:id="rId4"/>
    <sheet name="Fformato 1" sheetId="5" r:id="rId5"/>
    <sheet name="Formato 2" sheetId="6" r:id="rId6"/>
    <sheet name="Fformato3" sheetId="7" r:id="rId7"/>
    <sheet name="Formato 4" sheetId="8" r:id="rId8"/>
    <sheet name="Formato 5" sheetId="9" r:id="rId9"/>
  </sheets>
  <definedNames>
    <definedName name="_xlnm.Print_Area" localSheetId="0">'Formato 6A'!$A$1:$G$160</definedName>
    <definedName name="_xlnm.Print_Area" localSheetId="2">'Formato 6C'!$A$1:$G$78</definedName>
  </definedNames>
  <calcPr fullCalcOnLoad="1"/>
</workbook>
</file>

<file path=xl/sharedStrings.xml><?xml version="1.0" encoding="utf-8"?>
<sst xmlns="http://schemas.openxmlformats.org/spreadsheetml/2006/main" count="876" uniqueCount="674">
  <si>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</si>
  <si>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</si>
  <si>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</si>
  <si>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</si>
  <si>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</si>
  <si>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</si>
  <si>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</si>
  <si>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</si>
  <si>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</si>
  <si>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</si>
  <si>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</si>
  <si>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</si>
  <si>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</si>
  <si>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</si>
  <si>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</si>
  <si>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</si>
  <si>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</si>
  <si>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</si>
  <si>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</si>
  <si>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</si>
  <si>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</si>
  <si>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</si>
  <si>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</si>
  <si>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</si>
  <si>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</si>
  <si>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</si>
  <si>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</si>
  <si>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</si>
  <si>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</si>
  <si>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</si>
  <si>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</si>
  <si>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</si>
  <si>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</si>
  <si>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</si>
  <si>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</si>
  <si>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</si>
  <si>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</si>
  <si>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</si>
  <si>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</si>
  <si>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</si>
  <si>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</si>
  <si>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</si>
  <si>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</si>
  <si>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</si>
  <si>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</si>
  <si>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</si>
  <si>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</si>
  <si>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</si>
  <si>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</si>
  <si>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</si>
  <si>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</si>
  <si>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</si>
  <si>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</si>
  <si>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</si>
  <si>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</si>
  <si>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</si>
  <si>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</si>
  <si>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</si>
  <si>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</si>
  <si>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</si>
  <si>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</si>
  <si>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</si>
  <si>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</si>
  <si>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</si>
  <si>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</si>
  <si>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</si>
  <si>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</si>
  <si>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</si>
  <si>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</si>
  <si>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</si>
  <si>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</si>
  <si>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</si>
  <si>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</si>
  <si>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</si>
  <si>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</si>
  <si>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</si>
  <si>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</si>
  <si>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</si>
  <si>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</si>
  <si>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</si>
  <si>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</si>
  <si>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</si>
  <si>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</si>
  <si>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</si>
  <si>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</si>
  <si>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</si>
  <si>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</si>
  <si>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</si>
  <si>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</si>
  <si>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</si>
  <si>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</si>
  <si>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</si>
  <si>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</si>
  <si>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</si>
  <si>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</si>
  <si>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</si>
  <si>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</si>
  <si>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</si>
  <si>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</si>
  <si>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</si>
  <si>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</si>
  <si>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</si>
  <si>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</si>
  <si>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</si>
  <si>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</si>
  <si>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</si>
  <si>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</si>
  <si>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</si>
  <si>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</si>
  <si>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</si>
  <si>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</si>
  <si>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</si>
  <si>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</si>
  <si>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</si>
  <si>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</si>
  <si>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</si>
  <si>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</si>
  <si>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</si>
  <si>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</si>
  <si>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</si>
  <si>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</si>
  <si>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</si>
  <si>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</si>
  <si>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</si>
  <si>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</si>
  <si>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</si>
  <si>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</si>
  <si>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</si>
  <si>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</si>
  <si>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</si>
  <si>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</si>
  <si>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</si>
  <si>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</si>
  <si>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</si>
  <si>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</si>
  <si>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</si>
  <si>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</si>
  <si>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</si>
  <si>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</si>
  <si>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</si>
  <si>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</si>
  <si>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</si>
  <si>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</si>
  <si>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</si>
  <si>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</si>
  <si>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</si>
  <si>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</si>
  <si>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</si>
  <si>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</si>
  <si>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</si>
  <si>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</si>
  <si>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</si>
  <si>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</si>
  <si>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</si>
  <si>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</si>
  <si>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</si>
  <si>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</si>
  <si>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</si>
  <si>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</si>
  <si>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</si>
  <si>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</si>
  <si>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</si>
  <si>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</si>
  <si>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</si>
  <si>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</si>
  <si>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</si>
  <si>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</si>
  <si>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</si>
  <si>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</si>
  <si>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</si>
  <si>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</si>
  <si>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</si>
  <si>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</si>
  <si>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</si>
  <si>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</si>
  <si>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</si>
  <si>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</si>
  <si>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</si>
  <si>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</si>
  <si>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</si>
  <si>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</si>
  <si>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</si>
  <si>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</si>
  <si>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</si>
  <si>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</si>
  <si>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</si>
  <si>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</si>
  <si>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</si>
  <si>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</si>
  <si>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</si>
  <si>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</si>
  <si>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</si>
  <si>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</si>
  <si>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</si>
  <si>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</si>
  <si>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</si>
  <si>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</si>
  <si>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</si>
  <si>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</si>
  <si>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</si>
  <si>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</si>
  <si>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</si>
  <si>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</si>
  <si>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</si>
  <si>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</si>
  <si>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</si>
  <si>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</si>
  <si>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</si>
  <si>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</si>
  <si>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</si>
  <si>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</si>
  <si>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</si>
  <si>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</si>
  <si>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</si>
  <si>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</si>
  <si>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</si>
  <si>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</si>
  <si>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</si>
  <si>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</si>
  <si>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</si>
  <si>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</si>
  <si>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</si>
  <si>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</si>
  <si>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</si>
  <si>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</si>
  <si>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</si>
  <si>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</si>
  <si>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</si>
  <si>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</si>
  <si>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</si>
  <si>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</si>
  <si>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</si>
  <si>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</si>
  <si>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</si>
  <si>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</si>
  <si>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</si>
  <si>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</si>
  <si>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</si>
  <si>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</si>
  <si>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</si>
  <si>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</si>
  <si>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</si>
  <si>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</si>
  <si>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</si>
  <si>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</si>
  <si>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</si>
  <si>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</si>
  <si>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</si>
  <si>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</si>
  <si>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</si>
  <si>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</si>
  <si>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</si>
  <si>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</si>
  <si>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</si>
  <si>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</si>
  <si>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</si>
  <si>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</si>
  <si>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</si>
  <si>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</si>
  <si>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</si>
  <si>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</si>
  <si>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</si>
  <si>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</si>
  <si>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</si>
  <si>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</si>
  <si>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</si>
  <si>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</si>
  <si>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</si>
  <si>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</si>
  <si>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</si>
  <si>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</si>
  <si>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</si>
  <si>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</si>
  <si>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</si>
  <si>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</si>
  <si>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</si>
  <si>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</si>
  <si>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</si>
  <si>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</si>
  <si>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</si>
  <si>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</si>
  <si>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</si>
  <si>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</si>
  <si>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</si>
  <si>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</si>
  <si>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</si>
  <si>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</si>
  <si>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</si>
  <si>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</si>
  <si>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</si>
  <si>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</si>
  <si>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</si>
  <si>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</si>
  <si>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</si>
  <si>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</si>
  <si>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</si>
  <si>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</si>
  <si>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</si>
  <si>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</si>
  <si>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</si>
  <si>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</si>
  <si>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</si>
  <si>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</si>
  <si>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</si>
  <si>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</si>
  <si>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</si>
  <si>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</si>
  <si>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</si>
  <si>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</si>
  <si>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</si>
  <si>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</si>
  <si>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</si>
  <si>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</si>
  <si>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</si>
  <si>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</si>
  <si>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</si>
  <si>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</si>
  <si>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</si>
  <si>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</si>
  <si>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</si>
  <si>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</si>
  <si>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</si>
  <si>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</si>
  <si>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</si>
  <si>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</si>
  <si>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</si>
  <si>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</si>
  <si>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</si>
  <si>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</si>
  <si>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</si>
  <si>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</si>
  <si>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Municipio de Salvatierra, Gto.</t>
  </si>
  <si>
    <t>del 01 de Enero al 31 de Diciembre de 2023</t>
  </si>
  <si>
    <t>31111M270010000 PRESIDENTE MUNICIPAL</t>
  </si>
  <si>
    <t>31111M270020000 SINDICO</t>
  </si>
  <si>
    <t>31111M270030000 REGIDORES</t>
  </si>
  <si>
    <t>31111M270040000 DIRECCION DE PRESIDENCIA</t>
  </si>
  <si>
    <t>31111M270050000 DIRECCION DE COMUNICACION SOCIAL E INFO</t>
  </si>
  <si>
    <t>31111M270060000 COORDINACION ATENCION AL MIGRANTE</t>
  </si>
  <si>
    <t>31111M270070000 COORDINACION ATENCION CIUDADANA</t>
  </si>
  <si>
    <t>31111M270080000 COORDINACION DE JUVENTUD</t>
  </si>
  <si>
    <t>31111M270090100 DESPACHO DE SECRETARIA DEL H AYUNTAMIENT</t>
  </si>
  <si>
    <t>31111M270090200 JEFATURA ARCHIVO HISTORICO</t>
  </si>
  <si>
    <t>31111M270090300 JEFATURA JUZGADO ADMINISTRATIVO</t>
  </si>
  <si>
    <t>31111M270090400 JEFATURA MUSEO DE LA CIUDAD</t>
  </si>
  <si>
    <t>31111M270090500 JEFATURA DERECHOS HUMANOS</t>
  </si>
  <si>
    <t>31111M270090600 JEFATURA RECLUTAMIENTO</t>
  </si>
  <si>
    <t>31111M270100000 DIRECCION DE FISCALIZACION Y ALCOHOLES</t>
  </si>
  <si>
    <t>31111M270110000 DIRECCION DE JURIDICO</t>
  </si>
  <si>
    <t>31111M270120000 UNIDAD DE TRANSPARENCIA</t>
  </si>
  <si>
    <t>31111M270130000 TESORERIA</t>
  </si>
  <si>
    <t>31111M270140000 DIRECCION DE CATASTRO</t>
  </si>
  <si>
    <t>31111M270150000 CONTRALORIA</t>
  </si>
  <si>
    <t>31111M270160000 DIRECCION DE OBRAS PUBLICAS</t>
  </si>
  <si>
    <t>31111M270170100 DESPACHO DE SERVICIOS PUBLICOS</t>
  </si>
  <si>
    <t>31111M270170200 JEFATURA ALUMBRADO PUBLICO</t>
  </si>
  <si>
    <t>31111M270170300 JEFATURA ASEO PUBLICO</t>
  </si>
  <si>
    <t>31111M270170400 JEFATURA MERCADO</t>
  </si>
  <si>
    <t>31111M270170500 JEFATURA PANTEONES</t>
  </si>
  <si>
    <t>31111M270170600 JEFATURA PARQUES Y JARDINES</t>
  </si>
  <si>
    <t>31111M270170700 JEFATURA RASTRO</t>
  </si>
  <si>
    <t>31111M270170800 JEFATURA ADMON PARQUE EL SABINAL</t>
  </si>
  <si>
    <t>31111M270180000 DIRECCION DE DESARROLLO SOCIAL</t>
  </si>
  <si>
    <t>31111M270190100 DESPACHO DE SALUD PUBLICA</t>
  </si>
  <si>
    <t>31111M270200000 DIRECCION DE PLANEACION URBANA</t>
  </si>
  <si>
    <t>31111M270210000 DIRECCION DE DESARROLLO RURAL</t>
  </si>
  <si>
    <t>31111M270220000 COORDINACION DEL INSTITUTO DE LA MUJER</t>
  </si>
  <si>
    <t>31111M270230100 DESPACHO DIRECCION DE SEGURIDAD PUBLICA</t>
  </si>
  <si>
    <t>31111M270230200 SUBDIRECCION MOVILIDAD Y TRANSPORTE PUB</t>
  </si>
  <si>
    <t>31111M270240000 DIRECCION DE PROTECCION CIVIL</t>
  </si>
  <si>
    <t>31111M270250000 DIRECCION DE DESARROLLO ECONOMICO</t>
  </si>
  <si>
    <t>31111M270260100 DESPACHO DE LA DIRECCION DE TURISMO</t>
  </si>
  <si>
    <t>31111M270270000 DIRECCION DE DES URBANO Y MEDIO AMBIENTE</t>
  </si>
  <si>
    <t>31111M270280000 COORDINACION DE FOMENTO DEPORTIVO</t>
  </si>
  <si>
    <t>31111M270290000 COORDINACION DE EDUCACION</t>
  </si>
  <si>
    <t>31111M270300000 DIRECCION DE OFICIALIA MAYOR</t>
  </si>
  <si>
    <t>31111M270310000 DIRECCION DE CASA DE CULTURA</t>
  </si>
  <si>
    <t>31111M270900100 SISTEMA DIF SALVATIERRA</t>
  </si>
  <si>
    <t>Formato 1 Estado de Situación Financiera Detallado - LDF</t>
  </si>
  <si>
    <t>Estado de Situación Financiera Detallado - LDF</t>
  </si>
  <si>
    <t>al 31 de Diciembre de 2022 y al 31 de Diciembre de 2023</t>
  </si>
  <si>
    <t xml:space="preserve">   Concepto (c)</t>
  </si>
  <si>
    <t>31 de diciembre de 2022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</si>
  <si>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</si>
  <si>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</si>
  <si>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</si>
  <si>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</si>
  <si>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</si>
  <si>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</si>
  <si>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</si>
  <si>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</si>
  <si>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</si>
  <si>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</si>
  <si>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</si>
  <si>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</si>
  <si>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</si>
  <si>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</si>
  <si>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</si>
  <si>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</si>
  <si>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</si>
  <si>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</si>
  <si>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</si>
  <si>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</si>
  <si>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</si>
  <si>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</si>
  <si>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</si>
  <si>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</si>
  <si>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</si>
  <si>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</si>
  <si>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</si>
  <si>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</si>
  <si>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</si>
  <si>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</si>
  <si>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</si>
  <si>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</si>
  <si>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</si>
  <si>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</si>
  <si>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</si>
  <si>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</si>
  <si>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</si>
  <si>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</si>
  <si>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</si>
  <si>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</si>
  <si>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</si>
  <si>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</si>
  <si>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</si>
  <si>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</si>
  <si>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</si>
  <si>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</si>
  <si>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</si>
  <si>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</si>
  <si>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</si>
  <si>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</si>
  <si>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</si>
  <si>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</si>
  <si>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</si>
  <si>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</si>
  <si>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</si>
  <si>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</si>
  <si>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</si>
  <si>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</si>
  <si>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</si>
  <si>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</si>
  <si>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</si>
  <si>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</si>
  <si>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</si>
  <si>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</si>
  <si>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</si>
  <si>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</si>
  <si>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</si>
  <si>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</si>
  <si>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</si>
  <si>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</si>
  <si>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</si>
  <si>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</si>
  <si>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</si>
  <si>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</si>
  <si>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</si>
  <si>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</si>
  <si>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</si>
  <si>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</si>
  <si>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</si>
  <si>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</si>
  <si>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</si>
  <si>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</si>
  <si>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</si>
  <si>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</si>
  <si>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</si>
  <si>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</si>
  <si>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</si>
  <si>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</si>
  <si>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</si>
  <si>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</si>
  <si>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</si>
  <si>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</si>
  <si>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</si>
  <si>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</si>
  <si>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</si>
  <si>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</si>
  <si>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</si>
  <si>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</si>
  <si>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</si>
  <si>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</si>
  <si>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</si>
  <si>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</si>
  <si>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</si>
  <si>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</si>
  <si>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</si>
  <si>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</si>
  <si>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</si>
  <si>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</si>
  <si>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</si>
  <si>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</si>
  <si>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</si>
  <si>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</si>
  <si>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</si>
  <si>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</si>
  <si>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</si>
  <si>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</si>
  <si>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</si>
  <si>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</si>
  <si>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</si>
  <si>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2022 y al 31 de Diciembre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</si>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</sst>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dd/mm/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9"/>
      <color indexed="9"/>
      <name val="Intro Book"/>
      <family val="3"/>
    </font>
    <font>
      <sz val="9"/>
      <color indexed="8"/>
      <name val="Intro Book"/>
      <family val="3"/>
    </font>
    <font>
      <sz val="8"/>
      <color indexed="9"/>
      <name val="Intro Book"/>
      <family val="3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13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 indent="9"/>
    </xf>
    <xf numFmtId="0" fontId="0" fillId="33" borderId="10" xfId="0" applyFill="1" applyBorder="1" applyAlignment="1">
      <alignment horizontal="left" indent="3"/>
    </xf>
    <xf numFmtId="0" fontId="47" fillId="33" borderId="10" xfId="0" applyFont="1" applyFill="1" applyBorder="1" applyAlignment="1">
      <alignment horizontal="left" indent="3"/>
    </xf>
    <xf numFmtId="0" fontId="47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7" fillId="33" borderId="13" xfId="0" applyFont="1" applyFill="1" applyBorder="1" applyAlignment="1">
      <alignment horizontal="left" vertical="center" indent="3"/>
    </xf>
    <xf numFmtId="0" fontId="0" fillId="33" borderId="10" xfId="0" applyFill="1" applyBorder="1" applyAlignment="1">
      <alignment horizontal="left" vertical="center" indent="6"/>
    </xf>
    <xf numFmtId="0" fontId="0" fillId="33" borderId="10" xfId="0" applyFill="1" applyBorder="1" applyAlignment="1">
      <alignment horizontal="left" vertical="center" indent="9"/>
    </xf>
    <xf numFmtId="0" fontId="0" fillId="33" borderId="10" xfId="0" applyFill="1" applyBorder="1" applyAlignment="1">
      <alignment horizontal="left" vertical="center" indent="3"/>
    </xf>
    <xf numFmtId="0" fontId="47" fillId="33" borderId="10" xfId="0" applyFont="1" applyFill="1" applyBorder="1" applyAlignment="1">
      <alignment horizontal="left" vertical="center" indent="3"/>
    </xf>
    <xf numFmtId="0" fontId="47" fillId="0" borderId="13" xfId="0" applyFont="1" applyBorder="1" applyAlignment="1">
      <alignment horizontal="left" vertical="center" indent="3"/>
    </xf>
    <xf numFmtId="0" fontId="47" fillId="0" borderId="10" xfId="0" applyFont="1" applyBorder="1" applyAlignment="1">
      <alignment horizontal="left" vertical="center" indent="3"/>
    </xf>
    <xf numFmtId="0" fontId="36" fillId="0" borderId="10" xfId="0" applyFont="1" applyBorder="1" applyAlignment="1">
      <alignment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 indent="9"/>
    </xf>
    <xf numFmtId="0" fontId="0" fillId="0" borderId="10" xfId="0" applyBorder="1" applyAlignment="1">
      <alignment horizontal="left" vertical="center" indent="6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indent="9"/>
    </xf>
    <xf numFmtId="0" fontId="0" fillId="0" borderId="10" xfId="0" applyBorder="1" applyAlignment="1">
      <alignment horizontal="left" vertical="center" wrapText="1" indent="6"/>
    </xf>
    <xf numFmtId="0" fontId="0" fillId="0" borderId="10" xfId="0" applyBorder="1" applyAlignment="1">
      <alignment horizontal="left" vertical="center" wrapText="1" indent="9"/>
    </xf>
    <xf numFmtId="0" fontId="47" fillId="0" borderId="10" xfId="0" applyFont="1" applyBorder="1" applyAlignment="1">
      <alignment horizontal="left" indent="3"/>
    </xf>
    <xf numFmtId="0" fontId="47" fillId="34" borderId="15" xfId="0" applyFont="1" applyFill="1" applyBorder="1" applyAlignment="1">
      <alignment horizontal="center" vertical="center" wrapText="1"/>
    </xf>
    <xf numFmtId="3" fontId="47" fillId="34" borderId="11" xfId="0" applyNumberFormat="1" applyFont="1" applyFill="1" applyBorder="1" applyAlignment="1">
      <alignment horizontal="center" vertical="center"/>
    </xf>
    <xf numFmtId="3" fontId="47" fillId="34" borderId="11" xfId="0" applyNumberFormat="1" applyFont="1" applyFill="1" applyBorder="1" applyAlignment="1">
      <alignment horizontal="center" vertical="center" wrapText="1"/>
    </xf>
    <xf numFmtId="0" fontId="48" fillId="0" borderId="16" xfId="55" applyFont="1" applyBorder="1" applyAlignment="1">
      <alignment horizontal="left" vertical="top"/>
      <protection/>
    </xf>
    <xf numFmtId="0" fontId="49" fillId="0" borderId="16" xfId="55" applyFont="1" applyBorder="1" applyAlignment="1">
      <alignment horizontal="left" vertical="top"/>
      <protection/>
    </xf>
    <xf numFmtId="0" fontId="50" fillId="0" borderId="16" xfId="55" applyFont="1" applyBorder="1" applyAlignment="1">
      <alignment horizontal="left"/>
      <protection/>
    </xf>
    <xf numFmtId="43" fontId="0" fillId="0" borderId="12" xfId="47" applyFont="1" applyBorder="1" applyAlignment="1">
      <alignment/>
    </xf>
    <xf numFmtId="164" fontId="47" fillId="33" borderId="10" xfId="47" applyNumberFormat="1" applyFont="1" applyFill="1" applyBorder="1" applyAlignment="1" applyProtection="1">
      <alignment vertical="center"/>
      <protection locked="0"/>
    </xf>
    <xf numFmtId="164" fontId="0" fillId="33" borderId="10" xfId="47" applyNumberFormat="1" applyFont="1" applyFill="1" applyBorder="1" applyAlignment="1" applyProtection="1">
      <alignment vertical="center"/>
      <protection locked="0"/>
    </xf>
    <xf numFmtId="164" fontId="0" fillId="33" borderId="10" xfId="47" applyNumberFormat="1" applyFont="1" applyFill="1" applyBorder="1" applyAlignment="1">
      <alignment vertical="center"/>
    </xf>
    <xf numFmtId="164" fontId="47" fillId="0" borderId="13" xfId="47" applyNumberFormat="1" applyFont="1" applyFill="1" applyBorder="1" applyAlignment="1" applyProtection="1">
      <alignment vertical="center"/>
      <protection locked="0"/>
    </xf>
    <xf numFmtId="164" fontId="0" fillId="0" borderId="10" xfId="47" applyNumberFormat="1" applyFont="1" applyFill="1" applyBorder="1" applyAlignment="1" applyProtection="1">
      <alignment vertical="center"/>
      <protection locked="0"/>
    </xf>
    <xf numFmtId="164" fontId="0" fillId="0" borderId="10" xfId="47" applyNumberFormat="1" applyFont="1" applyFill="1" applyBorder="1" applyAlignment="1">
      <alignment vertical="center"/>
    </xf>
    <xf numFmtId="164" fontId="47" fillId="0" borderId="10" xfId="47" applyNumberFormat="1" applyFont="1" applyFill="1" applyBorder="1" applyAlignment="1" applyProtection="1">
      <alignment vertical="center"/>
      <protection locked="0"/>
    </xf>
    <xf numFmtId="164" fontId="0" fillId="0" borderId="12" xfId="47" applyNumberFormat="1" applyFont="1" applyBorder="1" applyAlignment="1">
      <alignment vertical="center"/>
    </xf>
    <xf numFmtId="164" fontId="47" fillId="0" borderId="17" xfId="47" applyNumberFormat="1" applyFont="1" applyFill="1" applyBorder="1" applyAlignment="1" applyProtection="1">
      <alignment vertical="center"/>
      <protection locked="0"/>
    </xf>
    <xf numFmtId="164" fontId="0" fillId="0" borderId="18" xfId="47" applyNumberFormat="1" applyFont="1" applyFill="1" applyBorder="1" applyAlignment="1" applyProtection="1">
      <alignment vertical="center"/>
      <protection locked="0"/>
    </xf>
    <xf numFmtId="164" fontId="47" fillId="0" borderId="18" xfId="47" applyNumberFormat="1" applyFont="1" applyFill="1" applyBorder="1" applyAlignment="1" applyProtection="1">
      <alignment vertical="center"/>
      <protection locked="0"/>
    </xf>
    <xf numFmtId="164" fontId="0" fillId="0" borderId="18" xfId="47" applyNumberFormat="1" applyFont="1" applyFill="1" applyBorder="1" applyAlignment="1" applyProtection="1">
      <alignment vertical="center" wrapText="1"/>
      <protection locked="0"/>
    </xf>
    <xf numFmtId="164" fontId="0" fillId="0" borderId="18" xfId="47" applyNumberFormat="1" applyFont="1" applyFill="1" applyBorder="1" applyAlignment="1">
      <alignment vertical="center"/>
    </xf>
    <xf numFmtId="164" fontId="0" fillId="0" borderId="19" xfId="47" applyNumberFormat="1" applyFont="1" applyFill="1" applyBorder="1" applyAlignment="1">
      <alignment/>
    </xf>
    <xf numFmtId="164" fontId="47" fillId="0" borderId="18" xfId="47" applyNumberFormat="1" applyFont="1" applyFill="1" applyBorder="1" applyAlignment="1" applyProtection="1">
      <alignment horizontal="right" vertical="center"/>
      <protection locked="0"/>
    </xf>
    <xf numFmtId="164" fontId="0" fillId="0" borderId="18" xfId="47" applyNumberFormat="1" applyFont="1" applyFill="1" applyBorder="1" applyAlignment="1" applyProtection="1">
      <alignment horizontal="right" vertical="center"/>
      <protection locked="0"/>
    </xf>
    <xf numFmtId="164" fontId="0" fillId="0" borderId="18" xfId="47" applyNumberFormat="1" applyFont="1" applyFill="1" applyBorder="1" applyAlignment="1">
      <alignment horizontal="right" vertical="center"/>
    </xf>
    <xf numFmtId="164" fontId="0" fillId="0" borderId="19" xfId="47" applyNumberFormat="1" applyFont="1" applyBorder="1" applyAlignment="1">
      <alignment horizontal="center"/>
    </xf>
    <xf numFmtId="164" fontId="0" fillId="33" borderId="10" xfId="47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 indent="6"/>
      <protection locked="0"/>
    </xf>
    <xf numFmtId="164" fontId="0" fillId="0" borderId="10" xfId="47" applyNumberFormat="1" applyFont="1" applyFill="1" applyBorder="1" applyAlignment="1" applyProtection="1">
      <alignment vertical="center"/>
      <protection locked="0"/>
    </xf>
    <xf numFmtId="164" fontId="0" fillId="0" borderId="18" xfId="47" applyNumberFormat="1" applyFont="1" applyFill="1" applyBorder="1" applyAlignment="1" applyProtection="1">
      <alignment vertical="center"/>
      <protection locked="0"/>
    </xf>
    <xf numFmtId="164" fontId="0" fillId="0" borderId="18" xfId="47" applyNumberFormat="1" applyFont="1" applyFill="1" applyBorder="1" applyAlignment="1" applyProtection="1">
      <alignment horizontal="right" vertical="center"/>
      <protection locked="0"/>
    </xf>
    <xf numFmtId="0" fontId="47" fillId="34" borderId="14" xfId="0" applyFont="1" applyFill="1" applyBorder="1" applyAlignment="1">
      <alignment horizontal="left" vertical="center"/>
    </xf>
    <xf numFmtId="0" fontId="47" fillId="34" borderId="11" xfId="0" applyFont="1" applyFill="1" applyBorder="1" applyAlignment="1" applyProtection="1">
      <alignment horizontal="center" vertical="center"/>
      <protection locked="0"/>
    </xf>
    <xf numFmtId="0" fontId="47" fillId="34" borderId="11" xfId="0" applyFont="1" applyFill="1" applyBorder="1" applyAlignment="1" applyProtection="1">
      <alignment horizontal="center" vertical="center" wrapText="1"/>
      <protection locked="0"/>
    </xf>
    <xf numFmtId="0" fontId="47" fillId="34" borderId="15" xfId="0" applyFont="1" applyFill="1" applyBorder="1" applyAlignment="1">
      <alignment horizontal="left" vertical="center" indent="2"/>
    </xf>
    <xf numFmtId="0" fontId="47" fillId="0" borderId="10" xfId="0" applyFont="1" applyBorder="1" applyAlignment="1">
      <alignment horizontal="left" vertical="center" indent="2"/>
    </xf>
    <xf numFmtId="0" fontId="0" fillId="0" borderId="10" xfId="0" applyBorder="1" applyAlignment="1">
      <alignment vertical="center"/>
    </xf>
    <xf numFmtId="0" fontId="47" fillId="0" borderId="18" xfId="0" applyFont="1" applyBorder="1" applyAlignment="1">
      <alignment horizontal="left" vertical="center" indent="2"/>
    </xf>
    <xf numFmtId="0" fontId="0" fillId="0" borderId="10" xfId="0" applyBorder="1" applyAlignment="1">
      <alignment horizontal="left" vertical="center" indent="3"/>
    </xf>
    <xf numFmtId="0" fontId="0" fillId="0" borderId="10" xfId="0" applyBorder="1" applyAlignment="1">
      <alignment horizontal="left" vertical="center" indent="5"/>
    </xf>
    <xf numFmtId="0" fontId="47" fillId="0" borderId="10" xfId="0" applyFont="1" applyBorder="1" applyAlignment="1">
      <alignment horizontal="left" vertical="center" indent="3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9" fontId="0" fillId="0" borderId="18" xfId="0" applyNumberFormat="1" applyBorder="1" applyAlignment="1">
      <alignment horizontal="left" vertical="center" indent="3"/>
    </xf>
    <xf numFmtId="49" fontId="0" fillId="0" borderId="18" xfId="0" applyNumberFormat="1" applyBorder="1" applyAlignment="1">
      <alignment horizontal="left" vertical="center" indent="5"/>
    </xf>
    <xf numFmtId="49" fontId="0" fillId="0" borderId="10" xfId="0" applyNumberFormat="1" applyBorder="1" applyAlignment="1">
      <alignment vertical="center"/>
    </xf>
    <xf numFmtId="49" fontId="47" fillId="0" borderId="18" xfId="0" applyNumberFormat="1" applyFont="1" applyBorder="1" applyAlignment="1">
      <alignment horizontal="left" vertical="center" indent="2"/>
    </xf>
    <xf numFmtId="49" fontId="0" fillId="0" borderId="18" xfId="0" applyNumberFormat="1" applyBorder="1" applyAlignment="1">
      <alignment horizontal="left" indent="3"/>
    </xf>
    <xf numFmtId="49" fontId="47" fillId="0" borderId="18" xfId="0" applyNumberFormat="1" applyFont="1" applyBorder="1" applyAlignment="1">
      <alignment horizontal="left" indent="2"/>
    </xf>
    <xf numFmtId="49" fontId="0" fillId="0" borderId="18" xfId="0" applyNumberFormat="1" applyBorder="1" applyAlignment="1">
      <alignment horizontal="left" vertical="center" indent="2"/>
    </xf>
    <xf numFmtId="49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4" fontId="0" fillId="0" borderId="10" xfId="49" applyNumberFormat="1" applyFont="1" applyFill="1" applyBorder="1" applyAlignment="1" applyProtection="1">
      <alignment horizontal="right" vertical="center"/>
      <protection locked="0"/>
    </xf>
    <xf numFmtId="4" fontId="0" fillId="0" borderId="10" xfId="49" applyNumberFormat="1" applyFont="1" applyFill="1" applyBorder="1" applyAlignment="1">
      <alignment horizontal="right" vertical="center"/>
    </xf>
    <xf numFmtId="4" fontId="47" fillId="0" borderId="10" xfId="49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>
      <alignment vertical="center"/>
    </xf>
    <xf numFmtId="4" fontId="0" fillId="0" borderId="10" xfId="49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6" fillId="0" borderId="12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47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47" fillId="0" borderId="10" xfId="0" applyFont="1" applyBorder="1" applyAlignment="1" applyProtection="1">
      <alignment vertical="center"/>
      <protection locked="0"/>
    </xf>
    <xf numFmtId="0" fontId="36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5"/>
    </xf>
    <xf numFmtId="0" fontId="0" fillId="0" borderId="16" xfId="0" applyBorder="1" applyAlignment="1">
      <alignment horizontal="left" vertical="center" indent="7"/>
    </xf>
    <xf numFmtId="0" fontId="0" fillId="0" borderId="16" xfId="0" applyBorder="1" applyAlignment="1" applyProtection="1">
      <alignment horizontal="left" vertical="center" indent="5"/>
      <protection locked="0"/>
    </xf>
    <xf numFmtId="0" fontId="36" fillId="0" borderId="12" xfId="0" applyFont="1" applyBorder="1" applyAlignment="1">
      <alignment vertical="center"/>
    </xf>
    <xf numFmtId="164" fontId="47" fillId="0" borderId="10" xfId="49" applyNumberFormat="1" applyFont="1" applyFill="1" applyBorder="1" applyAlignment="1" applyProtection="1">
      <alignment horizontal="right" vertical="center"/>
      <protection locked="0"/>
    </xf>
    <xf numFmtId="164" fontId="0" fillId="0" borderId="10" xfId="49" applyNumberFormat="1" applyFont="1" applyFill="1" applyBorder="1" applyAlignment="1" applyProtection="1">
      <alignment horizontal="right" vertical="center"/>
      <protection locked="0"/>
    </xf>
    <xf numFmtId="164" fontId="0" fillId="0" borderId="10" xfId="49" applyNumberFormat="1" applyFont="1" applyFill="1" applyBorder="1" applyAlignment="1">
      <alignment horizontal="right"/>
    </xf>
    <xf numFmtId="164" fontId="0" fillId="34" borderId="20" xfId="49" applyNumberFormat="1" applyFont="1" applyFill="1" applyBorder="1" applyAlignment="1">
      <alignment horizontal="right"/>
    </xf>
    <xf numFmtId="164" fontId="0" fillId="0" borderId="10" xfId="49" applyNumberFormat="1" applyFont="1" applyBorder="1" applyAlignment="1">
      <alignment horizontal="right"/>
    </xf>
    <xf numFmtId="164" fontId="0" fillId="0" borderId="10" xfId="49" applyNumberFormat="1" applyFont="1" applyFill="1" applyBorder="1" applyAlignment="1">
      <alignment horizontal="right" vertical="center"/>
    </xf>
    <xf numFmtId="164" fontId="0" fillId="0" borderId="12" xfId="49" applyNumberFormat="1" applyFont="1" applyFill="1" applyBorder="1" applyAlignment="1">
      <alignment horizontal="right"/>
    </xf>
    <xf numFmtId="164" fontId="0" fillId="0" borderId="10" xfId="49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7" fillId="0" borderId="10" xfId="0" applyFont="1" applyBorder="1" applyAlignment="1">
      <alignment horizontal="left" vertical="center" indent="2"/>
    </xf>
    <xf numFmtId="0" fontId="47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165" fontId="0" fillId="0" borderId="10" xfId="0" applyNumberFormat="1" applyBorder="1" applyAlignment="1" applyProtection="1">
      <alignment vertical="center"/>
      <protection locked="0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 applyProtection="1">
      <alignment horizontal="left" vertical="center" indent="4"/>
      <protection locked="0"/>
    </xf>
    <xf numFmtId="0" fontId="36" fillId="0" borderId="10" xfId="0" applyFont="1" applyBorder="1" applyAlignment="1">
      <alignment horizontal="left" vertical="center"/>
    </xf>
    <xf numFmtId="0" fontId="0" fillId="34" borderId="20" xfId="0" applyFill="1" applyBorder="1" applyAlignment="1">
      <alignment vertical="center"/>
    </xf>
    <xf numFmtId="0" fontId="47" fillId="34" borderId="11" xfId="0" applyFont="1" applyFill="1" applyBorder="1" applyAlignment="1" applyProtection="1">
      <alignment horizontal="center" vertical="center" wrapText="1"/>
      <protection locked="0"/>
    </xf>
    <xf numFmtId="43" fontId="0" fillId="0" borderId="12" xfId="49" applyFont="1" applyFill="1" applyBorder="1" applyAlignment="1">
      <alignment/>
    </xf>
    <xf numFmtId="164" fontId="47" fillId="0" borderId="10" xfId="49" applyNumberFormat="1" applyFont="1" applyFill="1" applyBorder="1" applyAlignment="1" applyProtection="1">
      <alignment vertical="center"/>
      <protection locked="0"/>
    </xf>
    <xf numFmtId="164" fontId="0" fillId="0" borderId="10" xfId="49" applyNumberFormat="1" applyFont="1" applyFill="1" applyBorder="1" applyAlignment="1" applyProtection="1">
      <alignment vertical="center"/>
      <protection locked="0"/>
    </xf>
    <xf numFmtId="164" fontId="0" fillId="0" borderId="10" xfId="49" applyNumberFormat="1" applyFont="1" applyFill="1" applyBorder="1" applyAlignment="1">
      <alignment vertical="center"/>
    </xf>
    <xf numFmtId="0" fontId="0" fillId="0" borderId="0" xfId="0" applyAlignment="1">
      <alignment/>
    </xf>
    <xf numFmtId="0" fontId="47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indent="6"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indent="3"/>
    </xf>
    <xf numFmtId="0" fontId="47" fillId="34" borderId="11" xfId="0" applyFont="1" applyFill="1" applyBorder="1" applyAlignment="1">
      <alignment horizontal="left" vertical="center" wrapText="1" indent="3"/>
    </xf>
    <xf numFmtId="0" fontId="47" fillId="0" borderId="10" xfId="0" applyFont="1" applyBorder="1" applyAlignment="1">
      <alignment horizontal="left" vertical="center" wrapText="1" indent="3"/>
    </xf>
    <xf numFmtId="0" fontId="47" fillId="0" borderId="12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indent="6"/>
    </xf>
    <xf numFmtId="0" fontId="47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47" fillId="0" borderId="12" xfId="0" applyFont="1" applyBorder="1" applyAlignment="1">
      <alignment horizontal="left" vertical="center" indent="3"/>
    </xf>
    <xf numFmtId="2" fontId="0" fillId="0" borderId="0" xfId="0" applyNumberFormat="1" applyAlignment="1">
      <alignment/>
    </xf>
    <xf numFmtId="2" fontId="47" fillId="34" borderId="11" xfId="0" applyNumberFormat="1" applyFont="1" applyFill="1" applyBorder="1" applyAlignment="1">
      <alignment horizontal="center" vertical="center" wrapText="1"/>
    </xf>
    <xf numFmtId="4" fontId="47" fillId="0" borderId="10" xfId="49" applyNumberFormat="1" applyFont="1" applyFill="1" applyBorder="1" applyAlignment="1" applyProtection="1">
      <alignment/>
      <protection locked="0"/>
    </xf>
    <xf numFmtId="4" fontId="0" fillId="0" borderId="10" xfId="49" applyNumberFormat="1" applyFont="1" applyFill="1" applyBorder="1" applyAlignment="1" applyProtection="1">
      <alignment/>
      <protection locked="0"/>
    </xf>
    <xf numFmtId="4" fontId="0" fillId="0" borderId="10" xfId="49" applyNumberFormat="1" applyFont="1" applyFill="1" applyBorder="1" applyAlignment="1">
      <alignment/>
    </xf>
    <xf numFmtId="4" fontId="51" fillId="34" borderId="20" xfId="49" applyNumberFormat="1" applyFont="1" applyFill="1" applyBorder="1" applyAlignment="1">
      <alignment/>
    </xf>
    <xf numFmtId="4" fontId="52" fillId="34" borderId="20" xfId="49" applyNumberFormat="1" applyFont="1" applyFill="1" applyBorder="1" applyAlignment="1">
      <alignment/>
    </xf>
    <xf numFmtId="4" fontId="47" fillId="0" borderId="10" xfId="49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47" fillId="0" borderId="10" xfId="49" applyNumberFormat="1" applyFont="1" applyFill="1" applyBorder="1" applyAlignment="1" applyProtection="1">
      <alignment vertical="center"/>
      <protection locked="0"/>
    </xf>
    <xf numFmtId="4" fontId="0" fillId="0" borderId="10" xfId="49" applyNumberFormat="1" applyFont="1" applyFill="1" applyBorder="1" applyAlignment="1">
      <alignment vertical="center"/>
    </xf>
    <xf numFmtId="4" fontId="52" fillId="34" borderId="20" xfId="49" applyNumberFormat="1" applyFont="1" applyFill="1" applyBorder="1" applyAlignment="1">
      <alignment vertical="center"/>
    </xf>
    <xf numFmtId="4" fontId="47" fillId="0" borderId="10" xfId="49" applyNumberFormat="1" applyFont="1" applyFill="1" applyBorder="1" applyAlignment="1">
      <alignment vertical="center"/>
    </xf>
    <xf numFmtId="4" fontId="52" fillId="34" borderId="20" xfId="49" applyNumberFormat="1" applyFont="1" applyFill="1" applyBorder="1" applyAlignment="1">
      <alignment/>
    </xf>
    <xf numFmtId="4" fontId="0" fillId="0" borderId="12" xfId="49" applyNumberFormat="1" applyFont="1" applyFill="1" applyBorder="1" applyAlignment="1">
      <alignment/>
    </xf>
    <xf numFmtId="4" fontId="0" fillId="0" borderId="12" xfId="0" applyNumberFormat="1" applyBorder="1" applyAlignment="1">
      <alignment vertical="center"/>
    </xf>
    <xf numFmtId="4" fontId="0" fillId="0" borderId="12" xfId="49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0" fillId="0" borderId="10" xfId="49" applyNumberFormat="1" applyFont="1" applyFill="1" applyBorder="1" applyAlignment="1" applyProtection="1">
      <alignment/>
      <protection locked="0"/>
    </xf>
    <xf numFmtId="4" fontId="0" fillId="0" borderId="13" xfId="49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4" fontId="0" fillId="0" borderId="10" xfId="49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10" xfId="0" applyBorder="1" applyAlignment="1">
      <alignment horizontal="left" indent="6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 indent="9"/>
    </xf>
    <xf numFmtId="0" fontId="47" fillId="0" borderId="13" xfId="0" applyFont="1" applyBorder="1" applyAlignment="1">
      <alignment horizontal="left" vertical="center" indent="3"/>
    </xf>
    <xf numFmtId="0" fontId="0" fillId="0" borderId="10" xfId="0" applyBorder="1" applyAlignment="1">
      <alignment horizontal="left" vertical="center" indent="6"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left" vertical="center" indent="9"/>
    </xf>
    <xf numFmtId="0" fontId="0" fillId="0" borderId="10" xfId="0" applyBorder="1" applyAlignment="1">
      <alignment horizontal="left" vertical="center" wrapText="1" indent="9"/>
    </xf>
    <xf numFmtId="0" fontId="47" fillId="0" borderId="10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3"/>
    </xf>
    <xf numFmtId="164" fontId="0" fillId="0" borderId="10" xfId="50" applyNumberFormat="1" applyFont="1" applyFill="1" applyBorder="1" applyAlignment="1">
      <alignment/>
    </xf>
    <xf numFmtId="4" fontId="0" fillId="0" borderId="10" xfId="50" applyNumberFormat="1" applyFont="1" applyFill="1" applyBorder="1" applyAlignment="1" applyProtection="1">
      <alignment vertical="center"/>
      <protection locked="0"/>
    </xf>
    <xf numFmtId="4" fontId="47" fillId="0" borderId="10" xfId="50" applyNumberFormat="1" applyFont="1" applyFill="1" applyBorder="1" applyAlignment="1" applyProtection="1">
      <alignment vertical="center"/>
      <protection locked="0"/>
    </xf>
    <xf numFmtId="4" fontId="0" fillId="34" borderId="20" xfId="50" applyNumberFormat="1" applyFont="1" applyFill="1" applyBorder="1" applyAlignment="1">
      <alignment vertical="center"/>
    </xf>
    <xf numFmtId="4" fontId="0" fillId="0" borderId="10" xfId="50" applyNumberFormat="1" applyFont="1" applyFill="1" applyBorder="1" applyAlignment="1">
      <alignment vertical="center"/>
    </xf>
    <xf numFmtId="4" fontId="0" fillId="0" borderId="12" xfId="50" applyNumberFormat="1" applyFont="1" applyFill="1" applyBorder="1" applyAlignment="1">
      <alignment/>
    </xf>
    <xf numFmtId="4" fontId="0" fillId="0" borderId="0" xfId="50" applyNumberFormat="1" applyFont="1" applyAlignment="1">
      <alignment/>
    </xf>
    <xf numFmtId="4" fontId="0" fillId="0" borderId="10" xfId="5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" fontId="0" fillId="0" borderId="0" xfId="50" applyNumberFormat="1" applyFont="1" applyAlignment="1">
      <alignment/>
    </xf>
    <xf numFmtId="4" fontId="0" fillId="0" borderId="0" xfId="50" applyNumberFormat="1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3" fontId="47" fillId="34" borderId="11" xfId="0" applyNumberFormat="1" applyFont="1" applyFill="1" applyBorder="1" applyAlignment="1">
      <alignment horizontal="center" vertical="center"/>
    </xf>
    <xf numFmtId="3" fontId="47" fillId="34" borderId="12" xfId="0" applyNumberFormat="1" applyFont="1" applyFill="1" applyBorder="1" applyAlignment="1">
      <alignment horizontal="center" vertical="center" wrapText="1"/>
    </xf>
    <xf numFmtId="3" fontId="47" fillId="34" borderId="11" xfId="0" applyNumberFormat="1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/>
    </xf>
    <xf numFmtId="0" fontId="47" fillId="34" borderId="24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/>
    </xf>
    <xf numFmtId="0" fontId="47" fillId="34" borderId="15" xfId="0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54" fillId="0" borderId="22" xfId="0" applyFont="1" applyBorder="1" applyAlignment="1">
      <alignment horizontal="left" vertical="center"/>
    </xf>
    <xf numFmtId="0" fontId="47" fillId="34" borderId="11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showGridLines="0" view="pageBreakPreview" zoomScale="60" zoomScaleNormal="85" zoomScalePageLayoutView="0" workbookViewId="0" topLeftCell="A115">
      <selection activeCell="A3" sqref="A3:G3"/>
    </sheetView>
  </sheetViews>
  <sheetFormatPr defaultColWidth="11.421875" defaultRowHeight="15"/>
  <cols>
    <col min="1" max="1" width="103.28125" style="0" customWidth="1"/>
    <col min="2" max="5" width="21.00390625" style="0" customWidth="1"/>
    <col min="6" max="6" width="20.8515625" style="0" customWidth="1"/>
    <col min="7" max="7" width="21.00390625" style="0" customWidth="1"/>
  </cols>
  <sheetData>
    <row r="1" spans="1:7" ht="48.75" customHeight="1">
      <c r="A1" s="187" t="s">
        <v>0</v>
      </c>
      <c r="B1" s="188"/>
      <c r="C1" s="188"/>
      <c r="D1" s="188"/>
      <c r="E1" s="188"/>
      <c r="F1" s="188"/>
      <c r="G1" s="188"/>
    </row>
    <row r="2" spans="1:7" ht="15">
      <c r="A2" s="191" t="s">
        <v>331</v>
      </c>
      <c r="B2" s="191"/>
      <c r="C2" s="191"/>
      <c r="D2" s="191"/>
      <c r="E2" s="191"/>
      <c r="F2" s="191"/>
      <c r="G2" s="191"/>
    </row>
    <row r="3" spans="1:7" ht="15">
      <c r="A3" s="192" t="s">
        <v>1</v>
      </c>
      <c r="B3" s="192"/>
      <c r="C3" s="192"/>
      <c r="D3" s="192"/>
      <c r="E3" s="192"/>
      <c r="F3" s="192"/>
      <c r="G3" s="192"/>
    </row>
    <row r="4" spans="1:7" ht="15">
      <c r="A4" s="192" t="s">
        <v>2</v>
      </c>
      <c r="B4" s="192"/>
      <c r="C4" s="192"/>
      <c r="D4" s="192"/>
      <c r="E4" s="192"/>
      <c r="F4" s="192"/>
      <c r="G4" s="192"/>
    </row>
    <row r="5" spans="1:7" ht="15">
      <c r="A5" s="192" t="s">
        <v>332</v>
      </c>
      <c r="B5" s="192"/>
      <c r="C5" s="192"/>
      <c r="D5" s="192"/>
      <c r="E5" s="192"/>
      <c r="F5" s="192"/>
      <c r="G5" s="192"/>
    </row>
    <row r="6" spans="1:7" ht="15">
      <c r="A6" s="193" t="s">
        <v>3</v>
      </c>
      <c r="B6" s="193"/>
      <c r="C6" s="193"/>
      <c r="D6" s="193"/>
      <c r="E6" s="193"/>
      <c r="F6" s="193"/>
      <c r="G6" s="193"/>
    </row>
    <row r="7" spans="1:7" ht="15">
      <c r="A7" s="189" t="s">
        <v>4</v>
      </c>
      <c r="B7" s="189" t="s">
        <v>5</v>
      </c>
      <c r="C7" s="189"/>
      <c r="D7" s="189"/>
      <c r="E7" s="189"/>
      <c r="F7" s="189"/>
      <c r="G7" s="190" t="s">
        <v>6</v>
      </c>
    </row>
    <row r="8" spans="1:7" ht="30">
      <c r="A8" s="189"/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189"/>
    </row>
    <row r="9" spans="1:7" ht="15">
      <c r="A9" s="6" t="s">
        <v>12</v>
      </c>
      <c r="B9" s="30">
        <f aca="true" t="shared" si="0" ref="B9:G9">B10+B18+B189+B28+B38+B48+B58+B62+B71+B75</f>
        <v>198795577.71000004</v>
      </c>
      <c r="C9" s="30">
        <f t="shared" si="0"/>
        <v>81985810.15999998</v>
      </c>
      <c r="D9" s="30">
        <f t="shared" si="0"/>
        <v>280781387.86999995</v>
      </c>
      <c r="E9" s="30">
        <f t="shared" si="0"/>
        <v>250028040.68</v>
      </c>
      <c r="F9" s="30">
        <f t="shared" si="0"/>
        <v>254556016.54000002</v>
      </c>
      <c r="G9" s="30">
        <f t="shared" si="0"/>
        <v>30753347.18999999</v>
      </c>
    </row>
    <row r="10" spans="1:7" ht="15">
      <c r="A10" s="7" t="s">
        <v>13</v>
      </c>
      <c r="B10" s="31">
        <f aca="true" t="shared" si="1" ref="B10:G10">SUM(B11:B17)</f>
        <v>110397990.7</v>
      </c>
      <c r="C10" s="31">
        <f t="shared" si="1"/>
        <v>16379865.749999998</v>
      </c>
      <c r="D10" s="31">
        <f t="shared" si="1"/>
        <v>126777856.45</v>
      </c>
      <c r="E10" s="31">
        <f t="shared" si="1"/>
        <v>114862446.53</v>
      </c>
      <c r="F10" s="31">
        <f t="shared" si="1"/>
        <v>114428886.06</v>
      </c>
      <c r="G10" s="31">
        <f t="shared" si="1"/>
        <v>11915409.919999994</v>
      </c>
    </row>
    <row r="11" spans="1:8" ht="15">
      <c r="A11" s="8" t="s">
        <v>14</v>
      </c>
      <c r="B11" s="48">
        <v>93276996.66</v>
      </c>
      <c r="C11" s="48">
        <v>-10165790.66</v>
      </c>
      <c r="D11" s="31">
        <f>B11+C11</f>
        <v>83111206</v>
      </c>
      <c r="E11" s="48">
        <v>83102979.48</v>
      </c>
      <c r="F11" s="48">
        <v>83102979.48</v>
      </c>
      <c r="G11" s="31">
        <f>D11-E11</f>
        <v>8226.519999995828</v>
      </c>
      <c r="H11" s="26" t="s">
        <v>152</v>
      </c>
    </row>
    <row r="12" spans="1:8" ht="15">
      <c r="A12" s="8" t="s">
        <v>15</v>
      </c>
      <c r="B12" s="48">
        <v>1172159.42</v>
      </c>
      <c r="C12" s="48">
        <v>3226081.91</v>
      </c>
      <c r="D12" s="31">
        <f aca="true" t="shared" si="2" ref="D12:D17">B12+C12</f>
        <v>4398241.33</v>
      </c>
      <c r="E12" s="48">
        <v>4398241.33</v>
      </c>
      <c r="F12" s="48">
        <v>4399841.33</v>
      </c>
      <c r="G12" s="31">
        <f aca="true" t="shared" si="3" ref="G12:G17">D12-E12</f>
        <v>0</v>
      </c>
      <c r="H12" s="26" t="s">
        <v>153</v>
      </c>
    </row>
    <row r="13" spans="1:8" ht="15">
      <c r="A13" s="8" t="s">
        <v>16</v>
      </c>
      <c r="B13" s="48">
        <v>10415447.45</v>
      </c>
      <c r="C13" s="48">
        <v>5168945.62</v>
      </c>
      <c r="D13" s="31">
        <f t="shared" si="2"/>
        <v>15584393.07</v>
      </c>
      <c r="E13" s="48">
        <v>15505889.23</v>
      </c>
      <c r="F13" s="48">
        <v>15505889.23</v>
      </c>
      <c r="G13" s="31">
        <f t="shared" si="3"/>
        <v>78503.83999999985</v>
      </c>
      <c r="H13" s="26" t="s">
        <v>154</v>
      </c>
    </row>
    <row r="14" spans="1:8" ht="15">
      <c r="A14" s="8" t="s">
        <v>17</v>
      </c>
      <c r="B14" s="48">
        <v>808127.92</v>
      </c>
      <c r="C14" s="48">
        <v>-808127.92</v>
      </c>
      <c r="D14" s="31">
        <f t="shared" si="2"/>
        <v>0</v>
      </c>
      <c r="E14" s="48">
        <v>0</v>
      </c>
      <c r="F14" s="48">
        <v>0</v>
      </c>
      <c r="G14" s="31">
        <f t="shared" si="3"/>
        <v>0</v>
      </c>
      <c r="H14" s="26" t="s">
        <v>155</v>
      </c>
    </row>
    <row r="15" spans="1:8" ht="15">
      <c r="A15" s="8" t="s">
        <v>18</v>
      </c>
      <c r="B15" s="48">
        <v>4533030.98</v>
      </c>
      <c r="C15" s="48">
        <v>18863991.24</v>
      </c>
      <c r="D15" s="31">
        <f t="shared" si="2"/>
        <v>23397022.22</v>
      </c>
      <c r="E15" s="48">
        <v>11568342.66</v>
      </c>
      <c r="F15" s="48">
        <v>11133182.19</v>
      </c>
      <c r="G15" s="31">
        <f t="shared" si="3"/>
        <v>11828679.559999999</v>
      </c>
      <c r="H15" s="26" t="s">
        <v>156</v>
      </c>
    </row>
    <row r="16" spans="1:8" ht="15">
      <c r="A16" s="8" t="s">
        <v>19</v>
      </c>
      <c r="B16" s="31">
        <v>0</v>
      </c>
      <c r="C16" s="31">
        <v>0</v>
      </c>
      <c r="D16" s="31">
        <f t="shared" si="2"/>
        <v>0</v>
      </c>
      <c r="E16" s="31">
        <v>0</v>
      </c>
      <c r="F16" s="31">
        <v>0</v>
      </c>
      <c r="G16" s="31">
        <f t="shared" si="3"/>
        <v>0</v>
      </c>
      <c r="H16" s="26" t="s">
        <v>157</v>
      </c>
    </row>
    <row r="17" spans="1:8" ht="15">
      <c r="A17" s="8" t="s">
        <v>20</v>
      </c>
      <c r="B17" s="48">
        <v>192228.27</v>
      </c>
      <c r="C17" s="48">
        <v>94765.56</v>
      </c>
      <c r="D17" s="31">
        <f t="shared" si="2"/>
        <v>286993.82999999996</v>
      </c>
      <c r="E17" s="48">
        <v>286993.83</v>
      </c>
      <c r="F17" s="48">
        <v>286993.83</v>
      </c>
      <c r="G17" s="31">
        <f t="shared" si="3"/>
        <v>0</v>
      </c>
      <c r="H17" s="26" t="s">
        <v>158</v>
      </c>
    </row>
    <row r="18" spans="1:7" ht="15">
      <c r="A18" s="7" t="s">
        <v>21</v>
      </c>
      <c r="B18" s="31">
        <f aca="true" t="shared" si="4" ref="B18:G18">SUM(B19:B27)</f>
        <v>12050155.12</v>
      </c>
      <c r="C18" s="31">
        <f t="shared" si="4"/>
        <v>6126038.779999999</v>
      </c>
      <c r="D18" s="31">
        <f t="shared" si="4"/>
        <v>18176193.900000002</v>
      </c>
      <c r="E18" s="31">
        <f t="shared" si="4"/>
        <v>18176193.900000002</v>
      </c>
      <c r="F18" s="31">
        <f t="shared" si="4"/>
        <v>14754588.309999999</v>
      </c>
      <c r="G18" s="31">
        <f t="shared" si="4"/>
        <v>0</v>
      </c>
    </row>
    <row r="19" spans="1:8" ht="15">
      <c r="A19" s="8" t="s">
        <v>22</v>
      </c>
      <c r="B19" s="48">
        <v>1688101.38</v>
      </c>
      <c r="C19" s="48">
        <v>30681.26</v>
      </c>
      <c r="D19" s="31">
        <f aca="true" t="shared" si="5" ref="D19:D27">B19+C19</f>
        <v>1718782.64</v>
      </c>
      <c r="E19" s="48">
        <v>1718782.64</v>
      </c>
      <c r="F19" s="48">
        <v>1283155.21</v>
      </c>
      <c r="G19" s="31">
        <f aca="true" t="shared" si="6" ref="G19:G27">D19-E19</f>
        <v>0</v>
      </c>
      <c r="H19" s="26" t="s">
        <v>159</v>
      </c>
    </row>
    <row r="20" spans="1:8" ht="15">
      <c r="A20" s="8" t="s">
        <v>23</v>
      </c>
      <c r="B20" s="48">
        <v>187496.78</v>
      </c>
      <c r="C20" s="48">
        <v>86724.77</v>
      </c>
      <c r="D20" s="31">
        <f t="shared" si="5"/>
        <v>274221.55</v>
      </c>
      <c r="E20" s="48">
        <v>274221.55</v>
      </c>
      <c r="F20" s="48">
        <v>259403.53</v>
      </c>
      <c r="G20" s="31">
        <f t="shared" si="6"/>
        <v>0</v>
      </c>
      <c r="H20" s="26" t="s">
        <v>160</v>
      </c>
    </row>
    <row r="21" spans="1:8" ht="15">
      <c r="A21" s="8" t="s">
        <v>24</v>
      </c>
      <c r="B21" s="31">
        <v>0</v>
      </c>
      <c r="C21" s="31">
        <v>0</v>
      </c>
      <c r="D21" s="31">
        <f t="shared" si="5"/>
        <v>0</v>
      </c>
      <c r="E21" s="31">
        <v>0</v>
      </c>
      <c r="F21" s="31">
        <v>0</v>
      </c>
      <c r="G21" s="31">
        <f t="shared" si="6"/>
        <v>0</v>
      </c>
      <c r="H21" s="26" t="s">
        <v>161</v>
      </c>
    </row>
    <row r="22" spans="1:8" ht="15">
      <c r="A22" s="8" t="s">
        <v>25</v>
      </c>
      <c r="B22" s="48">
        <v>1869869.27</v>
      </c>
      <c r="C22" s="48">
        <v>-395706.23</v>
      </c>
      <c r="D22" s="31">
        <f t="shared" si="5"/>
        <v>1474163.04</v>
      </c>
      <c r="E22" s="48">
        <v>1474163.04</v>
      </c>
      <c r="F22" s="48">
        <v>1255384.35</v>
      </c>
      <c r="G22" s="31">
        <f t="shared" si="6"/>
        <v>0</v>
      </c>
      <c r="H22" s="26" t="s">
        <v>162</v>
      </c>
    </row>
    <row r="23" spans="1:8" ht="15">
      <c r="A23" s="8" t="s">
        <v>26</v>
      </c>
      <c r="B23" s="48">
        <v>3030744.44</v>
      </c>
      <c r="C23" s="48">
        <v>7260937.39</v>
      </c>
      <c r="D23" s="31">
        <f t="shared" si="5"/>
        <v>10291681.83</v>
      </c>
      <c r="E23" s="48">
        <v>10291681.83</v>
      </c>
      <c r="F23" s="48">
        <v>8975889.54</v>
      </c>
      <c r="G23" s="31">
        <f t="shared" si="6"/>
        <v>0</v>
      </c>
      <c r="H23" s="26" t="s">
        <v>163</v>
      </c>
    </row>
    <row r="24" spans="1:8" ht="15">
      <c r="A24" s="8" t="s">
        <v>27</v>
      </c>
      <c r="B24" s="48">
        <v>3988899.57</v>
      </c>
      <c r="C24" s="48">
        <v>-240401.78</v>
      </c>
      <c r="D24" s="31">
        <f t="shared" si="5"/>
        <v>3748497.79</v>
      </c>
      <c r="E24" s="48">
        <v>3748497.79</v>
      </c>
      <c r="F24" s="48">
        <v>2495494.12</v>
      </c>
      <c r="G24" s="31">
        <f t="shared" si="6"/>
        <v>0</v>
      </c>
      <c r="H24" s="26" t="s">
        <v>164</v>
      </c>
    </row>
    <row r="25" spans="1:8" ht="15">
      <c r="A25" s="8" t="s">
        <v>28</v>
      </c>
      <c r="B25" s="48">
        <v>596983.58</v>
      </c>
      <c r="C25" s="48">
        <v>-410626.1</v>
      </c>
      <c r="D25" s="31">
        <f t="shared" si="5"/>
        <v>186357.47999999998</v>
      </c>
      <c r="E25" s="48">
        <v>186357.48</v>
      </c>
      <c r="F25" s="48">
        <v>126386.86</v>
      </c>
      <c r="G25" s="31">
        <f t="shared" si="6"/>
        <v>0</v>
      </c>
      <c r="H25" s="26" t="s">
        <v>165</v>
      </c>
    </row>
    <row r="26" spans="1:8" ht="15">
      <c r="A26" s="8" t="s">
        <v>29</v>
      </c>
      <c r="B26" s="48">
        <v>47992</v>
      </c>
      <c r="C26" s="48">
        <v>-34142.73</v>
      </c>
      <c r="D26" s="31">
        <f t="shared" si="5"/>
        <v>13849.269999999997</v>
      </c>
      <c r="E26" s="48">
        <v>13849.27</v>
      </c>
      <c r="F26" s="48">
        <v>4999.28</v>
      </c>
      <c r="G26" s="31">
        <f t="shared" si="6"/>
        <v>0</v>
      </c>
      <c r="H26" s="26" t="s">
        <v>166</v>
      </c>
    </row>
    <row r="27" spans="1:8" ht="15">
      <c r="A27" s="8" t="s">
        <v>30</v>
      </c>
      <c r="B27" s="48">
        <v>640068.1</v>
      </c>
      <c r="C27" s="48">
        <v>-171427.8</v>
      </c>
      <c r="D27" s="31">
        <f t="shared" si="5"/>
        <v>468640.3</v>
      </c>
      <c r="E27" s="48">
        <v>468640.3</v>
      </c>
      <c r="F27" s="48">
        <v>353875.42</v>
      </c>
      <c r="G27" s="31">
        <f t="shared" si="6"/>
        <v>0</v>
      </c>
      <c r="H27" s="26" t="s">
        <v>167</v>
      </c>
    </row>
    <row r="28" spans="1:7" ht="15">
      <c r="A28" s="7" t="s">
        <v>31</v>
      </c>
      <c r="B28" s="31">
        <f aca="true" t="shared" si="7" ref="B28:G28">SUM(B29:B37)</f>
        <v>34880712.54000001</v>
      </c>
      <c r="C28" s="31">
        <f t="shared" si="7"/>
        <v>16405679.809999999</v>
      </c>
      <c r="D28" s="31">
        <f t="shared" si="7"/>
        <v>51286392.35</v>
      </c>
      <c r="E28" s="31">
        <f t="shared" si="7"/>
        <v>51286392.35</v>
      </c>
      <c r="F28" s="31">
        <f t="shared" si="7"/>
        <v>61483986.67</v>
      </c>
      <c r="G28" s="31">
        <f t="shared" si="7"/>
        <v>0</v>
      </c>
    </row>
    <row r="29" spans="1:8" ht="15">
      <c r="A29" s="8" t="s">
        <v>32</v>
      </c>
      <c r="B29" s="48">
        <v>1071791.9</v>
      </c>
      <c r="C29" s="48">
        <v>1100226.04</v>
      </c>
      <c r="D29" s="31">
        <f aca="true" t="shared" si="8" ref="D29:D82">B29+C29</f>
        <v>2172017.94</v>
      </c>
      <c r="E29" s="48">
        <v>2172017.94</v>
      </c>
      <c r="F29" s="48">
        <v>1923190.5</v>
      </c>
      <c r="G29" s="31">
        <f aca="true" t="shared" si="9" ref="G29:G37">D29-E29</f>
        <v>0</v>
      </c>
      <c r="H29" s="26" t="s">
        <v>168</v>
      </c>
    </row>
    <row r="30" spans="1:8" ht="15">
      <c r="A30" s="8" t="s">
        <v>33</v>
      </c>
      <c r="B30" s="48">
        <v>682901.82</v>
      </c>
      <c r="C30" s="48">
        <v>249814.9</v>
      </c>
      <c r="D30" s="31">
        <f t="shared" si="8"/>
        <v>932716.72</v>
      </c>
      <c r="E30" s="48">
        <v>932716.72</v>
      </c>
      <c r="F30" s="48">
        <v>697509.92</v>
      </c>
      <c r="G30" s="31">
        <f t="shared" si="9"/>
        <v>0</v>
      </c>
      <c r="H30" s="26" t="s">
        <v>169</v>
      </c>
    </row>
    <row r="31" spans="1:8" ht="15">
      <c r="A31" s="8" t="s">
        <v>34</v>
      </c>
      <c r="B31" s="48">
        <v>5106257.42</v>
      </c>
      <c r="C31" s="48">
        <v>2082529.32</v>
      </c>
      <c r="D31" s="31">
        <f t="shared" si="8"/>
        <v>7188786.74</v>
      </c>
      <c r="E31" s="48">
        <v>7188786.74</v>
      </c>
      <c r="F31" s="48">
        <v>4207067.04</v>
      </c>
      <c r="G31" s="31">
        <f t="shared" si="9"/>
        <v>0</v>
      </c>
      <c r="H31" s="26" t="s">
        <v>170</v>
      </c>
    </row>
    <row r="32" spans="1:8" ht="15">
      <c r="A32" s="8" t="s">
        <v>35</v>
      </c>
      <c r="B32" s="48">
        <v>827305.58</v>
      </c>
      <c r="C32" s="48">
        <v>-634618.05</v>
      </c>
      <c r="D32" s="31">
        <f t="shared" si="8"/>
        <v>192687.5299999999</v>
      </c>
      <c r="E32" s="48">
        <v>192687.53</v>
      </c>
      <c r="F32" s="48">
        <v>192687.53</v>
      </c>
      <c r="G32" s="31">
        <f t="shared" si="9"/>
        <v>0</v>
      </c>
      <c r="H32" s="26" t="s">
        <v>171</v>
      </c>
    </row>
    <row r="33" spans="1:8" ht="15">
      <c r="A33" s="8" t="s">
        <v>36</v>
      </c>
      <c r="B33" s="48">
        <v>778214.64</v>
      </c>
      <c r="C33" s="48">
        <v>-243450.74</v>
      </c>
      <c r="D33" s="31">
        <f t="shared" si="8"/>
        <v>534763.9</v>
      </c>
      <c r="E33" s="48">
        <v>534763.9</v>
      </c>
      <c r="F33" s="48">
        <v>381862.91</v>
      </c>
      <c r="G33" s="31">
        <f t="shared" si="9"/>
        <v>0</v>
      </c>
      <c r="H33" s="26" t="s">
        <v>172</v>
      </c>
    </row>
    <row r="34" spans="1:8" ht="15">
      <c r="A34" s="8" t="s">
        <v>37</v>
      </c>
      <c r="B34" s="48">
        <v>622054.8</v>
      </c>
      <c r="C34" s="48">
        <v>714580.51</v>
      </c>
      <c r="D34" s="31">
        <f t="shared" si="8"/>
        <v>1336635.31</v>
      </c>
      <c r="E34" s="48">
        <v>1336635.31</v>
      </c>
      <c r="F34" s="48">
        <v>1186190.09</v>
      </c>
      <c r="G34" s="31">
        <f t="shared" si="9"/>
        <v>0</v>
      </c>
      <c r="H34" s="26" t="s">
        <v>173</v>
      </c>
    </row>
    <row r="35" spans="1:8" ht="15">
      <c r="A35" s="8" t="s">
        <v>38</v>
      </c>
      <c r="B35" s="48">
        <v>194880.63</v>
      </c>
      <c r="C35" s="48">
        <v>176845.3</v>
      </c>
      <c r="D35" s="31">
        <f t="shared" si="8"/>
        <v>371725.93</v>
      </c>
      <c r="E35" s="48">
        <v>371725.93</v>
      </c>
      <c r="F35" s="48">
        <v>351166.49</v>
      </c>
      <c r="G35" s="31">
        <f t="shared" si="9"/>
        <v>0</v>
      </c>
      <c r="H35" s="26" t="s">
        <v>174</v>
      </c>
    </row>
    <row r="36" spans="1:8" ht="15">
      <c r="A36" s="8" t="s">
        <v>39</v>
      </c>
      <c r="B36" s="48">
        <v>22663666.8</v>
      </c>
      <c r="C36" s="48">
        <v>12032335.26</v>
      </c>
      <c r="D36" s="31">
        <f t="shared" si="8"/>
        <v>34696002.06</v>
      </c>
      <c r="E36" s="48">
        <v>34696002.06</v>
      </c>
      <c r="F36" s="48">
        <v>48685123.97</v>
      </c>
      <c r="G36" s="31">
        <f t="shared" si="9"/>
        <v>0</v>
      </c>
      <c r="H36" s="26" t="s">
        <v>175</v>
      </c>
    </row>
    <row r="37" spans="1:8" ht="15">
      <c r="A37" s="8" t="s">
        <v>40</v>
      </c>
      <c r="B37" s="48">
        <v>2933638.95</v>
      </c>
      <c r="C37" s="48">
        <v>927417.27</v>
      </c>
      <c r="D37" s="31">
        <f t="shared" si="8"/>
        <v>3861056.22</v>
      </c>
      <c r="E37" s="48">
        <v>3861056.22</v>
      </c>
      <c r="F37" s="48">
        <v>3859188.22</v>
      </c>
      <c r="G37" s="31">
        <f t="shared" si="9"/>
        <v>0</v>
      </c>
      <c r="H37" s="26" t="s">
        <v>176</v>
      </c>
    </row>
    <row r="38" spans="1:7" ht="15">
      <c r="A38" s="7" t="s">
        <v>41</v>
      </c>
      <c r="B38" s="31">
        <f aca="true" t="shared" si="10" ref="B38:G38">SUM(B39:B47)</f>
        <v>27148954.11</v>
      </c>
      <c r="C38" s="31">
        <f t="shared" si="10"/>
        <v>4875237.21</v>
      </c>
      <c r="D38" s="31">
        <f t="shared" si="10"/>
        <v>32024191.32</v>
      </c>
      <c r="E38" s="31">
        <f t="shared" si="10"/>
        <v>32024191.32</v>
      </c>
      <c r="F38" s="31">
        <f t="shared" si="10"/>
        <v>31219636.200000003</v>
      </c>
      <c r="G38" s="31">
        <f t="shared" si="10"/>
        <v>0</v>
      </c>
    </row>
    <row r="39" spans="1:8" ht="15">
      <c r="A39" s="8" t="s">
        <v>42</v>
      </c>
      <c r="B39" s="31">
        <v>0</v>
      </c>
      <c r="C39" s="31">
        <v>0</v>
      </c>
      <c r="D39" s="31">
        <f t="shared" si="8"/>
        <v>0</v>
      </c>
      <c r="E39" s="31">
        <v>0</v>
      </c>
      <c r="F39" s="31">
        <v>0</v>
      </c>
      <c r="G39" s="31">
        <f aca="true" t="shared" si="11" ref="G39:G47">D39-E39</f>
        <v>0</v>
      </c>
      <c r="H39" s="26" t="s">
        <v>177</v>
      </c>
    </row>
    <row r="40" spans="1:8" ht="15">
      <c r="A40" s="8" t="s">
        <v>43</v>
      </c>
      <c r="B40" s="48">
        <v>6735610.62</v>
      </c>
      <c r="C40" s="48">
        <v>779262.88</v>
      </c>
      <c r="D40" s="31">
        <f t="shared" si="8"/>
        <v>7514873.5</v>
      </c>
      <c r="E40" s="48">
        <v>7514873.5</v>
      </c>
      <c r="F40" s="48">
        <v>7514873.5</v>
      </c>
      <c r="G40" s="31">
        <f t="shared" si="11"/>
        <v>0</v>
      </c>
      <c r="H40" s="26" t="s">
        <v>178</v>
      </c>
    </row>
    <row r="41" spans="1:8" ht="15">
      <c r="A41" s="8" t="s">
        <v>44</v>
      </c>
      <c r="B41" s="31">
        <v>0</v>
      </c>
      <c r="C41" s="31">
        <v>0</v>
      </c>
      <c r="D41" s="31">
        <f t="shared" si="8"/>
        <v>0</v>
      </c>
      <c r="E41" s="31">
        <v>0</v>
      </c>
      <c r="F41" s="31">
        <v>0</v>
      </c>
      <c r="G41" s="31">
        <f t="shared" si="11"/>
        <v>0</v>
      </c>
      <c r="H41" s="26" t="s">
        <v>179</v>
      </c>
    </row>
    <row r="42" spans="1:8" ht="15">
      <c r="A42" s="8" t="s">
        <v>45</v>
      </c>
      <c r="B42" s="48">
        <v>5117838.09</v>
      </c>
      <c r="C42" s="48">
        <v>3228744.49</v>
      </c>
      <c r="D42" s="31">
        <f t="shared" si="8"/>
        <v>8346582.58</v>
      </c>
      <c r="E42" s="48">
        <v>8346582.58</v>
      </c>
      <c r="F42" s="48">
        <v>7542027.46</v>
      </c>
      <c r="G42" s="31">
        <f t="shared" si="11"/>
        <v>0</v>
      </c>
      <c r="H42" s="26" t="s">
        <v>180</v>
      </c>
    </row>
    <row r="43" spans="1:8" ht="15">
      <c r="A43" s="8" t="s">
        <v>46</v>
      </c>
      <c r="B43" s="48">
        <v>15295505.4</v>
      </c>
      <c r="C43" s="48">
        <v>867229.84</v>
      </c>
      <c r="D43" s="31">
        <f t="shared" si="8"/>
        <v>16162735.24</v>
      </c>
      <c r="E43" s="48">
        <v>16162735.24</v>
      </c>
      <c r="F43" s="48">
        <v>16162735.24</v>
      </c>
      <c r="G43" s="31">
        <f t="shared" si="11"/>
        <v>0</v>
      </c>
      <c r="H43" s="26" t="s">
        <v>181</v>
      </c>
    </row>
    <row r="44" spans="1:8" ht="15">
      <c r="A44" s="8" t="s">
        <v>47</v>
      </c>
      <c r="B44" s="31">
        <v>0</v>
      </c>
      <c r="C44" s="31">
        <v>0</v>
      </c>
      <c r="D44" s="31">
        <f t="shared" si="8"/>
        <v>0</v>
      </c>
      <c r="E44" s="31">
        <v>0</v>
      </c>
      <c r="F44" s="31">
        <v>0</v>
      </c>
      <c r="G44" s="31">
        <f t="shared" si="11"/>
        <v>0</v>
      </c>
      <c r="H44" s="26" t="s">
        <v>182</v>
      </c>
    </row>
    <row r="45" spans="1:8" ht="15">
      <c r="A45" s="8" t="s">
        <v>48</v>
      </c>
      <c r="B45" s="31">
        <v>0</v>
      </c>
      <c r="C45" s="31">
        <v>0</v>
      </c>
      <c r="D45" s="31">
        <f t="shared" si="8"/>
        <v>0</v>
      </c>
      <c r="E45" s="31">
        <v>0</v>
      </c>
      <c r="F45" s="31">
        <v>0</v>
      </c>
      <c r="G45" s="31">
        <f t="shared" si="11"/>
        <v>0</v>
      </c>
      <c r="H45" s="27"/>
    </row>
    <row r="46" spans="1:8" ht="15">
      <c r="A46" s="8" t="s">
        <v>49</v>
      </c>
      <c r="B46" s="31">
        <v>0</v>
      </c>
      <c r="C46" s="31">
        <v>0</v>
      </c>
      <c r="D46" s="31">
        <f t="shared" si="8"/>
        <v>0</v>
      </c>
      <c r="E46" s="31">
        <v>0</v>
      </c>
      <c r="F46" s="31">
        <v>0</v>
      </c>
      <c r="G46" s="31">
        <f t="shared" si="11"/>
        <v>0</v>
      </c>
      <c r="H46" s="27"/>
    </row>
    <row r="47" spans="1:8" ht="15">
      <c r="A47" s="8" t="s">
        <v>50</v>
      </c>
      <c r="B47" s="31">
        <v>0</v>
      </c>
      <c r="C47" s="31">
        <v>0</v>
      </c>
      <c r="D47" s="31">
        <f t="shared" si="8"/>
        <v>0</v>
      </c>
      <c r="E47" s="31">
        <v>0</v>
      </c>
      <c r="F47" s="31">
        <v>0</v>
      </c>
      <c r="G47" s="31">
        <f t="shared" si="11"/>
        <v>0</v>
      </c>
      <c r="H47" s="26" t="s">
        <v>183</v>
      </c>
    </row>
    <row r="48" spans="1:7" ht="15">
      <c r="A48" s="7" t="s">
        <v>51</v>
      </c>
      <c r="B48" s="31">
        <f aca="true" t="shared" si="12" ref="B48:G48">SUM(B49:B57)</f>
        <v>428407.94</v>
      </c>
      <c r="C48" s="31">
        <f t="shared" si="12"/>
        <v>-276501.94</v>
      </c>
      <c r="D48" s="31">
        <f t="shared" si="12"/>
        <v>151906</v>
      </c>
      <c r="E48" s="31">
        <f t="shared" si="12"/>
        <v>151906</v>
      </c>
      <c r="F48" s="31">
        <f t="shared" si="12"/>
        <v>79970</v>
      </c>
      <c r="G48" s="31">
        <f t="shared" si="12"/>
        <v>0</v>
      </c>
    </row>
    <row r="49" spans="1:8" ht="15">
      <c r="A49" s="8" t="s">
        <v>52</v>
      </c>
      <c r="B49" s="48">
        <v>377179.94</v>
      </c>
      <c r="C49" s="48">
        <v>-243609.94</v>
      </c>
      <c r="D49" s="31">
        <f t="shared" si="8"/>
        <v>133570</v>
      </c>
      <c r="E49" s="48">
        <v>133570</v>
      </c>
      <c r="F49" s="48">
        <v>71270</v>
      </c>
      <c r="G49" s="31">
        <f aca="true" t="shared" si="13" ref="G49:G57">D49-E49</f>
        <v>0</v>
      </c>
      <c r="H49" s="26" t="s">
        <v>184</v>
      </c>
    </row>
    <row r="50" spans="1:8" ht="15">
      <c r="A50" s="8" t="s">
        <v>53</v>
      </c>
      <c r="B50" s="48">
        <v>0</v>
      </c>
      <c r="C50" s="48">
        <v>8700</v>
      </c>
      <c r="D50" s="31">
        <f t="shared" si="8"/>
        <v>8700</v>
      </c>
      <c r="E50" s="48">
        <v>8700</v>
      </c>
      <c r="F50" s="48">
        <v>8700</v>
      </c>
      <c r="G50" s="31">
        <f t="shared" si="13"/>
        <v>0</v>
      </c>
      <c r="H50" s="26" t="s">
        <v>185</v>
      </c>
    </row>
    <row r="51" spans="1:8" ht="15">
      <c r="A51" s="8" t="s">
        <v>54</v>
      </c>
      <c r="B51" s="31">
        <v>0</v>
      </c>
      <c r="C51" s="31">
        <v>0</v>
      </c>
      <c r="D51" s="31">
        <f t="shared" si="8"/>
        <v>0</v>
      </c>
      <c r="E51" s="31">
        <v>0</v>
      </c>
      <c r="F51" s="31">
        <v>0</v>
      </c>
      <c r="G51" s="31">
        <f t="shared" si="13"/>
        <v>0</v>
      </c>
      <c r="H51" s="26" t="s">
        <v>186</v>
      </c>
    </row>
    <row r="52" spans="1:8" ht="15">
      <c r="A52" s="8" t="s">
        <v>55</v>
      </c>
      <c r="B52" s="48">
        <v>37998</v>
      </c>
      <c r="C52" s="48">
        <v>-37998</v>
      </c>
      <c r="D52" s="31">
        <f t="shared" si="8"/>
        <v>0</v>
      </c>
      <c r="E52" s="48">
        <v>0</v>
      </c>
      <c r="F52" s="48">
        <v>0</v>
      </c>
      <c r="G52" s="31">
        <f t="shared" si="13"/>
        <v>0</v>
      </c>
      <c r="H52" s="26" t="s">
        <v>187</v>
      </c>
    </row>
    <row r="53" spans="1:8" ht="15">
      <c r="A53" s="8" t="s">
        <v>56</v>
      </c>
      <c r="B53" s="31">
        <v>0</v>
      </c>
      <c r="C53" s="31">
        <v>0</v>
      </c>
      <c r="D53" s="31">
        <f t="shared" si="8"/>
        <v>0</v>
      </c>
      <c r="E53" s="31">
        <v>0</v>
      </c>
      <c r="F53" s="31">
        <v>0</v>
      </c>
      <c r="G53" s="31">
        <f t="shared" si="13"/>
        <v>0</v>
      </c>
      <c r="H53" s="26" t="s">
        <v>188</v>
      </c>
    </row>
    <row r="54" spans="1:8" ht="15">
      <c r="A54" s="8" t="s">
        <v>57</v>
      </c>
      <c r="B54" s="48">
        <v>13230</v>
      </c>
      <c r="C54" s="48">
        <v>-3594</v>
      </c>
      <c r="D54" s="31">
        <f t="shared" si="8"/>
        <v>9636</v>
      </c>
      <c r="E54" s="48">
        <v>9636</v>
      </c>
      <c r="F54" s="48">
        <v>0</v>
      </c>
      <c r="G54" s="31">
        <f t="shared" si="13"/>
        <v>0</v>
      </c>
      <c r="H54" s="26" t="s">
        <v>189</v>
      </c>
    </row>
    <row r="55" spans="1:8" ht="15">
      <c r="A55" s="8" t="s">
        <v>58</v>
      </c>
      <c r="B55" s="31">
        <v>0</v>
      </c>
      <c r="C55" s="31">
        <v>0</v>
      </c>
      <c r="D55" s="31">
        <f t="shared" si="8"/>
        <v>0</v>
      </c>
      <c r="E55" s="31">
        <v>0</v>
      </c>
      <c r="F55" s="31">
        <v>0</v>
      </c>
      <c r="G55" s="31">
        <f t="shared" si="13"/>
        <v>0</v>
      </c>
      <c r="H55" s="26" t="s">
        <v>190</v>
      </c>
    </row>
    <row r="56" spans="1:8" ht="15">
      <c r="A56" s="8" t="s">
        <v>59</v>
      </c>
      <c r="B56" s="31">
        <v>0</v>
      </c>
      <c r="C56" s="31">
        <v>0</v>
      </c>
      <c r="D56" s="31">
        <f t="shared" si="8"/>
        <v>0</v>
      </c>
      <c r="E56" s="31">
        <v>0</v>
      </c>
      <c r="F56" s="31">
        <v>0</v>
      </c>
      <c r="G56" s="31">
        <f t="shared" si="13"/>
        <v>0</v>
      </c>
      <c r="H56" s="26" t="s">
        <v>191</v>
      </c>
    </row>
    <row r="57" spans="1:8" ht="15">
      <c r="A57" s="8" t="s">
        <v>60</v>
      </c>
      <c r="B57" s="31">
        <v>0</v>
      </c>
      <c r="C57" s="31">
        <v>0</v>
      </c>
      <c r="D57" s="31">
        <f t="shared" si="8"/>
        <v>0</v>
      </c>
      <c r="E57" s="31">
        <v>0</v>
      </c>
      <c r="F57" s="31">
        <v>0</v>
      </c>
      <c r="G57" s="31">
        <f t="shared" si="13"/>
        <v>0</v>
      </c>
      <c r="H57" s="26" t="s">
        <v>192</v>
      </c>
    </row>
    <row r="58" spans="1:7" ht="15">
      <c r="A58" s="7" t="s">
        <v>61</v>
      </c>
      <c r="B58" s="31">
        <f aca="true" t="shared" si="14" ref="B58:G58">SUM(B59:B61)</f>
        <v>599709.12</v>
      </c>
      <c r="C58" s="31">
        <f t="shared" si="14"/>
        <v>35064550.96</v>
      </c>
      <c r="D58" s="31">
        <f t="shared" si="14"/>
        <v>35664260.08</v>
      </c>
      <c r="E58" s="31">
        <f t="shared" si="14"/>
        <v>16826322.810000002</v>
      </c>
      <c r="F58" s="31">
        <f t="shared" si="14"/>
        <v>15989216.52</v>
      </c>
      <c r="G58" s="31">
        <f t="shared" si="14"/>
        <v>18837937.269999996</v>
      </c>
    </row>
    <row r="59" spans="1:8" ht="15">
      <c r="A59" s="8" t="s">
        <v>62</v>
      </c>
      <c r="B59" s="48">
        <v>599709.12</v>
      </c>
      <c r="C59" s="48">
        <v>34457848.71</v>
      </c>
      <c r="D59" s="31">
        <f t="shared" si="8"/>
        <v>35057557.83</v>
      </c>
      <c r="E59" s="48">
        <v>16219620.56</v>
      </c>
      <c r="F59" s="48">
        <v>15989216.52</v>
      </c>
      <c r="G59" s="31">
        <f>D59-E59</f>
        <v>18837937.269999996</v>
      </c>
      <c r="H59" s="26" t="s">
        <v>193</v>
      </c>
    </row>
    <row r="60" spans="1:8" ht="15">
      <c r="A60" s="8" t="s">
        <v>63</v>
      </c>
      <c r="B60" s="48">
        <v>0</v>
      </c>
      <c r="C60" s="48">
        <v>606702.25</v>
      </c>
      <c r="D60" s="31">
        <f t="shared" si="8"/>
        <v>606702.25</v>
      </c>
      <c r="E60" s="48">
        <v>606702.25</v>
      </c>
      <c r="F60" s="48">
        <v>0</v>
      </c>
      <c r="G60" s="31">
        <f>D60-E60</f>
        <v>0</v>
      </c>
      <c r="H60" s="26" t="s">
        <v>194</v>
      </c>
    </row>
    <row r="61" spans="1:8" ht="15">
      <c r="A61" s="8" t="s">
        <v>64</v>
      </c>
      <c r="B61" s="31">
        <v>0</v>
      </c>
      <c r="C61" s="31">
        <v>0</v>
      </c>
      <c r="D61" s="31">
        <f t="shared" si="8"/>
        <v>0</v>
      </c>
      <c r="E61" s="31">
        <v>0</v>
      </c>
      <c r="F61" s="31">
        <v>0</v>
      </c>
      <c r="G61" s="31">
        <f>D61-E61</f>
        <v>0</v>
      </c>
      <c r="H61" s="26" t="s">
        <v>195</v>
      </c>
    </row>
    <row r="62" spans="1:7" ht="15">
      <c r="A62" s="7" t="s">
        <v>65</v>
      </c>
      <c r="B62" s="31">
        <f aca="true" t="shared" si="15" ref="B62:G62">SUM(B63:B67,B69:B70)</f>
        <v>0</v>
      </c>
      <c r="C62" s="31">
        <f t="shared" si="15"/>
        <v>0</v>
      </c>
      <c r="D62" s="31">
        <f t="shared" si="15"/>
        <v>0</v>
      </c>
      <c r="E62" s="31">
        <f t="shared" si="15"/>
        <v>0</v>
      </c>
      <c r="F62" s="31">
        <f t="shared" si="15"/>
        <v>0</v>
      </c>
      <c r="G62" s="31">
        <f t="shared" si="15"/>
        <v>0</v>
      </c>
    </row>
    <row r="63" spans="1:8" ht="15">
      <c r="A63" s="8" t="s">
        <v>66</v>
      </c>
      <c r="B63" s="31">
        <v>0</v>
      </c>
      <c r="C63" s="31">
        <v>0</v>
      </c>
      <c r="D63" s="31">
        <f t="shared" si="8"/>
        <v>0</v>
      </c>
      <c r="E63" s="31">
        <v>0</v>
      </c>
      <c r="F63" s="31">
        <v>0</v>
      </c>
      <c r="G63" s="31">
        <f aca="true" t="shared" si="16" ref="G63:G70">D63-E63</f>
        <v>0</v>
      </c>
      <c r="H63" s="26" t="s">
        <v>196</v>
      </c>
    </row>
    <row r="64" spans="1:8" ht="15">
      <c r="A64" s="8" t="s">
        <v>67</v>
      </c>
      <c r="B64" s="31">
        <v>0</v>
      </c>
      <c r="C64" s="31">
        <v>0</v>
      </c>
      <c r="D64" s="31">
        <f t="shared" si="8"/>
        <v>0</v>
      </c>
      <c r="E64" s="31">
        <v>0</v>
      </c>
      <c r="F64" s="31">
        <v>0</v>
      </c>
      <c r="G64" s="31">
        <f t="shared" si="16"/>
        <v>0</v>
      </c>
      <c r="H64" s="26" t="s">
        <v>197</v>
      </c>
    </row>
    <row r="65" spans="1:8" ht="15">
      <c r="A65" s="8" t="s">
        <v>68</v>
      </c>
      <c r="B65" s="31">
        <v>0</v>
      </c>
      <c r="C65" s="31">
        <v>0</v>
      </c>
      <c r="D65" s="31">
        <f t="shared" si="8"/>
        <v>0</v>
      </c>
      <c r="E65" s="31">
        <v>0</v>
      </c>
      <c r="F65" s="31">
        <v>0</v>
      </c>
      <c r="G65" s="31">
        <f t="shared" si="16"/>
        <v>0</v>
      </c>
      <c r="H65" s="26" t="s">
        <v>198</v>
      </c>
    </row>
    <row r="66" spans="1:8" ht="15">
      <c r="A66" s="8" t="s">
        <v>69</v>
      </c>
      <c r="B66" s="31">
        <v>0</v>
      </c>
      <c r="C66" s="31">
        <v>0</v>
      </c>
      <c r="D66" s="31">
        <f t="shared" si="8"/>
        <v>0</v>
      </c>
      <c r="E66" s="31">
        <v>0</v>
      </c>
      <c r="F66" s="31">
        <v>0</v>
      </c>
      <c r="G66" s="31">
        <f t="shared" si="16"/>
        <v>0</v>
      </c>
      <c r="H66" s="26" t="s">
        <v>199</v>
      </c>
    </row>
    <row r="67" spans="1:8" ht="15">
      <c r="A67" s="8" t="s">
        <v>70</v>
      </c>
      <c r="B67" s="31">
        <v>0</v>
      </c>
      <c r="C67" s="31">
        <v>0</v>
      </c>
      <c r="D67" s="31">
        <f t="shared" si="8"/>
        <v>0</v>
      </c>
      <c r="E67" s="31">
        <v>0</v>
      </c>
      <c r="F67" s="31">
        <v>0</v>
      </c>
      <c r="G67" s="31">
        <f t="shared" si="16"/>
        <v>0</v>
      </c>
      <c r="H67" s="26" t="s">
        <v>200</v>
      </c>
    </row>
    <row r="68" spans="1:8" ht="15">
      <c r="A68" s="8" t="s">
        <v>71</v>
      </c>
      <c r="B68" s="31">
        <v>0</v>
      </c>
      <c r="C68" s="31">
        <v>0</v>
      </c>
      <c r="D68" s="31">
        <f t="shared" si="8"/>
        <v>0</v>
      </c>
      <c r="E68" s="31">
        <v>0</v>
      </c>
      <c r="F68" s="31">
        <v>0</v>
      </c>
      <c r="G68" s="31">
        <f t="shared" si="16"/>
        <v>0</v>
      </c>
      <c r="H68" s="26"/>
    </row>
    <row r="69" spans="1:8" ht="15">
      <c r="A69" s="8" t="s">
        <v>72</v>
      </c>
      <c r="B69" s="31">
        <v>0</v>
      </c>
      <c r="C69" s="31">
        <v>0</v>
      </c>
      <c r="D69" s="31">
        <f t="shared" si="8"/>
        <v>0</v>
      </c>
      <c r="E69" s="31">
        <v>0</v>
      </c>
      <c r="F69" s="31">
        <v>0</v>
      </c>
      <c r="G69" s="31">
        <f t="shared" si="16"/>
        <v>0</v>
      </c>
      <c r="H69" s="26" t="s">
        <v>201</v>
      </c>
    </row>
    <row r="70" spans="1:8" ht="15">
      <c r="A70" s="8" t="s">
        <v>73</v>
      </c>
      <c r="B70" s="31">
        <v>0</v>
      </c>
      <c r="C70" s="31">
        <v>0</v>
      </c>
      <c r="D70" s="31">
        <f t="shared" si="8"/>
        <v>0</v>
      </c>
      <c r="E70" s="31">
        <v>0</v>
      </c>
      <c r="F70" s="31">
        <v>0</v>
      </c>
      <c r="G70" s="31">
        <f t="shared" si="16"/>
        <v>0</v>
      </c>
      <c r="H70" s="26" t="s">
        <v>202</v>
      </c>
    </row>
    <row r="71" spans="1:7" ht="15">
      <c r="A71" s="7" t="s">
        <v>74</v>
      </c>
      <c r="B71" s="31">
        <f aca="true" t="shared" si="17" ref="B71:G71">SUM(B72:B74)</f>
        <v>92648.18</v>
      </c>
      <c r="C71" s="31">
        <f t="shared" si="17"/>
        <v>3073655.85</v>
      </c>
      <c r="D71" s="31">
        <f t="shared" si="17"/>
        <v>3166304.0300000003</v>
      </c>
      <c r="E71" s="31">
        <f t="shared" si="17"/>
        <v>3166304.03</v>
      </c>
      <c r="F71" s="31">
        <f t="shared" si="17"/>
        <v>3065449.04</v>
      </c>
      <c r="G71" s="31">
        <f t="shared" si="17"/>
        <v>0</v>
      </c>
    </row>
    <row r="72" spans="1:8" ht="15">
      <c r="A72" s="8" t="s">
        <v>75</v>
      </c>
      <c r="B72" s="31">
        <v>0</v>
      </c>
      <c r="C72" s="31">
        <v>0</v>
      </c>
      <c r="D72" s="31">
        <f t="shared" si="8"/>
        <v>0</v>
      </c>
      <c r="E72" s="31">
        <v>0</v>
      </c>
      <c r="F72" s="31">
        <v>0</v>
      </c>
      <c r="G72" s="31">
        <f>D72-E72</f>
        <v>0</v>
      </c>
      <c r="H72" s="26" t="s">
        <v>203</v>
      </c>
    </row>
    <row r="73" spans="1:8" ht="15">
      <c r="A73" s="8" t="s">
        <v>76</v>
      </c>
      <c r="B73" s="31">
        <v>0</v>
      </c>
      <c r="C73" s="31">
        <v>0</v>
      </c>
      <c r="D73" s="31">
        <f t="shared" si="8"/>
        <v>0</v>
      </c>
      <c r="E73" s="31">
        <v>0</v>
      </c>
      <c r="F73" s="31">
        <v>0</v>
      </c>
      <c r="G73" s="31">
        <f>D73-E73</f>
        <v>0</v>
      </c>
      <c r="H73" s="26" t="s">
        <v>204</v>
      </c>
    </row>
    <row r="74" spans="1:8" ht="15">
      <c r="A74" s="8" t="s">
        <v>77</v>
      </c>
      <c r="B74" s="48">
        <v>92648.18</v>
      </c>
      <c r="C74" s="48">
        <v>3073655.85</v>
      </c>
      <c r="D74" s="31">
        <f t="shared" si="8"/>
        <v>3166304.0300000003</v>
      </c>
      <c r="E74" s="48">
        <v>3166304.03</v>
      </c>
      <c r="F74" s="48">
        <v>3065449.04</v>
      </c>
      <c r="G74" s="31">
        <f>D74-E74</f>
        <v>0</v>
      </c>
      <c r="H74" s="26" t="s">
        <v>205</v>
      </c>
    </row>
    <row r="75" spans="1:7" ht="15">
      <c r="A75" s="7" t="s">
        <v>78</v>
      </c>
      <c r="B75" s="31">
        <f aca="true" t="shared" si="18" ref="B75:G75">SUM(B76:B82)</f>
        <v>13197000</v>
      </c>
      <c r="C75" s="31">
        <f t="shared" si="18"/>
        <v>337283.74</v>
      </c>
      <c r="D75" s="31">
        <f t="shared" si="18"/>
        <v>13534283.74</v>
      </c>
      <c r="E75" s="31">
        <f t="shared" si="18"/>
        <v>13534283.74</v>
      </c>
      <c r="F75" s="31">
        <f t="shared" si="18"/>
        <v>13534283.74</v>
      </c>
      <c r="G75" s="31">
        <f t="shared" si="18"/>
        <v>0</v>
      </c>
    </row>
    <row r="76" spans="1:8" ht="15">
      <c r="A76" s="8" t="s">
        <v>79</v>
      </c>
      <c r="B76" s="48">
        <v>13000000</v>
      </c>
      <c r="C76" s="48">
        <v>0</v>
      </c>
      <c r="D76" s="31">
        <f t="shared" si="8"/>
        <v>13000000</v>
      </c>
      <c r="E76" s="48">
        <v>13000000</v>
      </c>
      <c r="F76" s="48">
        <v>13000000</v>
      </c>
      <c r="G76" s="31">
        <f aca="true" t="shared" si="19" ref="G76:G82">D76-E76</f>
        <v>0</v>
      </c>
      <c r="H76" s="26" t="s">
        <v>206</v>
      </c>
    </row>
    <row r="77" spans="1:8" ht="15">
      <c r="A77" s="8" t="s">
        <v>80</v>
      </c>
      <c r="B77" s="48">
        <v>197000</v>
      </c>
      <c r="C77" s="48">
        <v>337283.74</v>
      </c>
      <c r="D77" s="31">
        <f t="shared" si="8"/>
        <v>534283.74</v>
      </c>
      <c r="E77" s="48">
        <v>534283.74</v>
      </c>
      <c r="F77" s="48">
        <v>534283.74</v>
      </c>
      <c r="G77" s="31">
        <f t="shared" si="19"/>
        <v>0</v>
      </c>
      <c r="H77" s="26" t="s">
        <v>207</v>
      </c>
    </row>
    <row r="78" spans="1:8" ht="15">
      <c r="A78" s="8" t="s">
        <v>81</v>
      </c>
      <c r="B78" s="31">
        <v>0</v>
      </c>
      <c r="C78" s="31">
        <v>0</v>
      </c>
      <c r="D78" s="31">
        <f t="shared" si="8"/>
        <v>0</v>
      </c>
      <c r="E78" s="31">
        <v>0</v>
      </c>
      <c r="F78" s="31">
        <v>0</v>
      </c>
      <c r="G78" s="31">
        <f t="shared" si="19"/>
        <v>0</v>
      </c>
      <c r="H78" s="26" t="s">
        <v>208</v>
      </c>
    </row>
    <row r="79" spans="1:8" ht="15">
      <c r="A79" s="8" t="s">
        <v>82</v>
      </c>
      <c r="B79" s="31">
        <v>0</v>
      </c>
      <c r="C79" s="31">
        <v>0</v>
      </c>
      <c r="D79" s="31">
        <f t="shared" si="8"/>
        <v>0</v>
      </c>
      <c r="E79" s="31">
        <v>0</v>
      </c>
      <c r="F79" s="31">
        <v>0</v>
      </c>
      <c r="G79" s="31">
        <f t="shared" si="19"/>
        <v>0</v>
      </c>
      <c r="H79" s="26" t="s">
        <v>209</v>
      </c>
    </row>
    <row r="80" spans="1:8" ht="15">
      <c r="A80" s="8" t="s">
        <v>83</v>
      </c>
      <c r="B80" s="31">
        <v>0</v>
      </c>
      <c r="C80" s="31">
        <v>0</v>
      </c>
      <c r="D80" s="31">
        <f t="shared" si="8"/>
        <v>0</v>
      </c>
      <c r="E80" s="31">
        <v>0</v>
      </c>
      <c r="F80" s="31">
        <v>0</v>
      </c>
      <c r="G80" s="31">
        <f t="shared" si="19"/>
        <v>0</v>
      </c>
      <c r="H80" s="26" t="s">
        <v>210</v>
      </c>
    </row>
    <row r="81" spans="1:8" ht="15">
      <c r="A81" s="8" t="s">
        <v>84</v>
      </c>
      <c r="B81" s="31">
        <v>0</v>
      </c>
      <c r="C81" s="31">
        <v>0</v>
      </c>
      <c r="D81" s="31">
        <f t="shared" si="8"/>
        <v>0</v>
      </c>
      <c r="E81" s="31">
        <v>0</v>
      </c>
      <c r="F81" s="31">
        <v>0</v>
      </c>
      <c r="G81" s="31">
        <f t="shared" si="19"/>
        <v>0</v>
      </c>
      <c r="H81" s="26" t="s">
        <v>211</v>
      </c>
    </row>
    <row r="82" spans="1:8" ht="15">
      <c r="A82" s="8" t="s">
        <v>85</v>
      </c>
      <c r="B82" s="31">
        <v>0</v>
      </c>
      <c r="C82" s="31">
        <v>0</v>
      </c>
      <c r="D82" s="31">
        <f t="shared" si="8"/>
        <v>0</v>
      </c>
      <c r="E82" s="31">
        <v>0</v>
      </c>
      <c r="F82" s="31">
        <v>0</v>
      </c>
      <c r="G82" s="31">
        <f t="shared" si="19"/>
        <v>0</v>
      </c>
      <c r="H82" s="26" t="s">
        <v>212</v>
      </c>
    </row>
    <row r="83" spans="1:7" ht="15">
      <c r="A83" s="9"/>
      <c r="B83" s="32"/>
      <c r="C83" s="32"/>
      <c r="D83" s="32"/>
      <c r="E83" s="32"/>
      <c r="F83" s="32"/>
      <c r="G83" s="32"/>
    </row>
    <row r="84" spans="1:7" ht="15">
      <c r="A84" s="10" t="s">
        <v>86</v>
      </c>
      <c r="B84" s="30">
        <f aca="true" t="shared" si="20" ref="B84:G84">B85+B93+B103+B113+B123+B133+B137+B146+B150</f>
        <v>135193024.05</v>
      </c>
      <c r="C84" s="30">
        <f t="shared" si="20"/>
        <v>151695333.51999998</v>
      </c>
      <c r="D84" s="30">
        <f t="shared" si="20"/>
        <v>286888357.57</v>
      </c>
      <c r="E84" s="30">
        <f t="shared" si="20"/>
        <v>184479609.55</v>
      </c>
      <c r="F84" s="30">
        <f t="shared" si="20"/>
        <v>179624804.24</v>
      </c>
      <c r="G84" s="30">
        <f t="shared" si="20"/>
        <v>102408748.02</v>
      </c>
    </row>
    <row r="85" spans="1:7" ht="15">
      <c r="A85" s="7" t="s">
        <v>13</v>
      </c>
      <c r="B85" s="31">
        <f aca="true" t="shared" si="21" ref="B85:G85">SUM(B86:B92)</f>
        <v>23504558.3</v>
      </c>
      <c r="C85" s="31">
        <f t="shared" si="21"/>
        <v>2632924.119999999</v>
      </c>
      <c r="D85" s="31">
        <f t="shared" si="21"/>
        <v>26137482.42</v>
      </c>
      <c r="E85" s="31">
        <f t="shared" si="21"/>
        <v>26137289.720000003</v>
      </c>
      <c r="F85" s="31">
        <f t="shared" si="21"/>
        <v>26137289.720000003</v>
      </c>
      <c r="G85" s="31">
        <f t="shared" si="21"/>
        <v>192.69999999937136</v>
      </c>
    </row>
    <row r="86" spans="1:8" ht="15">
      <c r="A86" s="8" t="s">
        <v>14</v>
      </c>
      <c r="B86" s="48">
        <v>17000000</v>
      </c>
      <c r="C86" s="48">
        <v>8672092.85</v>
      </c>
      <c r="D86" s="31">
        <f aca="true" t="shared" si="22" ref="D86:D92">B86+C86</f>
        <v>25672092.85</v>
      </c>
      <c r="E86" s="48">
        <v>25672092.85</v>
      </c>
      <c r="F86" s="48">
        <v>25672092.85</v>
      </c>
      <c r="G86" s="31">
        <f aca="true" t="shared" si="23" ref="G86:G92">D86-E86</f>
        <v>0</v>
      </c>
      <c r="H86" s="26" t="s">
        <v>213</v>
      </c>
    </row>
    <row r="87" spans="1:8" ht="15">
      <c r="A87" s="8" t="s">
        <v>15</v>
      </c>
      <c r="B87" s="31">
        <v>0</v>
      </c>
      <c r="C87" s="31">
        <v>0</v>
      </c>
      <c r="D87" s="31">
        <f t="shared" si="22"/>
        <v>0</v>
      </c>
      <c r="E87" s="31">
        <v>0</v>
      </c>
      <c r="F87" s="31">
        <v>0</v>
      </c>
      <c r="G87" s="31">
        <f t="shared" si="23"/>
        <v>0</v>
      </c>
      <c r="H87" s="26" t="s">
        <v>214</v>
      </c>
    </row>
    <row r="88" spans="1:8" ht="15">
      <c r="A88" s="8" t="s">
        <v>16</v>
      </c>
      <c r="B88" s="48">
        <v>6504558.3</v>
      </c>
      <c r="C88" s="48">
        <v>-6039168.73</v>
      </c>
      <c r="D88" s="31">
        <f t="shared" si="22"/>
        <v>465389.56999999937</v>
      </c>
      <c r="E88" s="48">
        <v>465196.87</v>
      </c>
      <c r="F88" s="48">
        <v>465196.87</v>
      </c>
      <c r="G88" s="31">
        <f t="shared" si="23"/>
        <v>192.69999999937136</v>
      </c>
      <c r="H88" s="26" t="s">
        <v>215</v>
      </c>
    </row>
    <row r="89" spans="1:8" ht="15">
      <c r="A89" s="8" t="s">
        <v>17</v>
      </c>
      <c r="B89" s="31">
        <v>0</v>
      </c>
      <c r="C89" s="31">
        <v>0</v>
      </c>
      <c r="D89" s="31">
        <f t="shared" si="22"/>
        <v>0</v>
      </c>
      <c r="E89" s="31">
        <v>0</v>
      </c>
      <c r="F89" s="31">
        <v>0</v>
      </c>
      <c r="G89" s="31">
        <f t="shared" si="23"/>
        <v>0</v>
      </c>
      <c r="H89" s="26" t="s">
        <v>216</v>
      </c>
    </row>
    <row r="90" spans="1:8" ht="15">
      <c r="A90" s="8" t="s">
        <v>18</v>
      </c>
      <c r="B90" s="31">
        <v>0</v>
      </c>
      <c r="C90" s="31">
        <v>0</v>
      </c>
      <c r="D90" s="31">
        <f t="shared" si="22"/>
        <v>0</v>
      </c>
      <c r="E90" s="31">
        <v>0</v>
      </c>
      <c r="F90" s="31">
        <v>0</v>
      </c>
      <c r="G90" s="31">
        <f t="shared" si="23"/>
        <v>0</v>
      </c>
      <c r="H90" s="26" t="s">
        <v>217</v>
      </c>
    </row>
    <row r="91" spans="1:8" ht="15">
      <c r="A91" s="8" t="s">
        <v>19</v>
      </c>
      <c r="B91" s="31">
        <v>0</v>
      </c>
      <c r="C91" s="31">
        <v>0</v>
      </c>
      <c r="D91" s="31">
        <f t="shared" si="22"/>
        <v>0</v>
      </c>
      <c r="E91" s="31">
        <v>0</v>
      </c>
      <c r="F91" s="31">
        <v>0</v>
      </c>
      <c r="G91" s="31">
        <f t="shared" si="23"/>
        <v>0</v>
      </c>
      <c r="H91" s="26" t="s">
        <v>218</v>
      </c>
    </row>
    <row r="92" spans="1:8" ht="15">
      <c r="A92" s="8" t="s">
        <v>20</v>
      </c>
      <c r="B92" s="31">
        <v>0</v>
      </c>
      <c r="C92" s="31">
        <v>0</v>
      </c>
      <c r="D92" s="31">
        <f t="shared" si="22"/>
        <v>0</v>
      </c>
      <c r="E92" s="31">
        <v>0</v>
      </c>
      <c r="F92" s="31">
        <v>0</v>
      </c>
      <c r="G92" s="31">
        <f t="shared" si="23"/>
        <v>0</v>
      </c>
      <c r="H92" s="26" t="s">
        <v>219</v>
      </c>
    </row>
    <row r="93" spans="1:7" ht="15">
      <c r="A93" s="7" t="s">
        <v>21</v>
      </c>
      <c r="B93" s="31">
        <f aca="true" t="shared" si="24" ref="B93:G93">SUM(B94:B102)</f>
        <v>8968320.45</v>
      </c>
      <c r="C93" s="31">
        <f t="shared" si="24"/>
        <v>-1294120.23</v>
      </c>
      <c r="D93" s="31">
        <f t="shared" si="24"/>
        <v>7674200.22</v>
      </c>
      <c r="E93" s="31">
        <f t="shared" si="24"/>
        <v>7672592.07</v>
      </c>
      <c r="F93" s="31">
        <f t="shared" si="24"/>
        <v>7098006.22</v>
      </c>
      <c r="G93" s="31">
        <f t="shared" si="24"/>
        <v>1608.1499999999724</v>
      </c>
    </row>
    <row r="94" spans="1:8" ht="15">
      <c r="A94" s="8" t="s">
        <v>22</v>
      </c>
      <c r="B94" s="48">
        <v>0</v>
      </c>
      <c r="C94" s="48">
        <v>50000</v>
      </c>
      <c r="D94" s="31">
        <f aca="true" t="shared" si="25" ref="D94:D102">B94+C94</f>
        <v>50000</v>
      </c>
      <c r="E94" s="48">
        <v>49599.88</v>
      </c>
      <c r="F94" s="48">
        <v>0</v>
      </c>
      <c r="G94" s="31">
        <f aca="true" t="shared" si="26" ref="G94:G102">D94-E94</f>
        <v>400.1200000000026</v>
      </c>
      <c r="H94" s="26" t="s">
        <v>220</v>
      </c>
    </row>
    <row r="95" spans="1:8" ht="15">
      <c r="A95" s="8" t="s">
        <v>23</v>
      </c>
      <c r="B95" s="31">
        <v>0</v>
      </c>
      <c r="C95" s="31">
        <v>0</v>
      </c>
      <c r="D95" s="31">
        <f t="shared" si="25"/>
        <v>0</v>
      </c>
      <c r="E95" s="31">
        <v>0</v>
      </c>
      <c r="F95" s="31">
        <v>0</v>
      </c>
      <c r="G95" s="31">
        <f t="shared" si="26"/>
        <v>0</v>
      </c>
      <c r="H95" s="26" t="s">
        <v>221</v>
      </c>
    </row>
    <row r="96" spans="1:8" ht="15">
      <c r="A96" s="8" t="s">
        <v>24</v>
      </c>
      <c r="B96" s="31">
        <v>0</v>
      </c>
      <c r="C96" s="31">
        <v>0</v>
      </c>
      <c r="D96" s="31">
        <f t="shared" si="25"/>
        <v>0</v>
      </c>
      <c r="E96" s="31">
        <v>0</v>
      </c>
      <c r="F96" s="31">
        <v>0</v>
      </c>
      <c r="G96" s="31">
        <f t="shared" si="26"/>
        <v>0</v>
      </c>
      <c r="H96" s="26" t="s">
        <v>222</v>
      </c>
    </row>
    <row r="97" spans="1:8" ht="15">
      <c r="A97" s="8" t="s">
        <v>25</v>
      </c>
      <c r="B97" s="48">
        <v>2070000</v>
      </c>
      <c r="C97" s="48">
        <v>-1315288.27</v>
      </c>
      <c r="D97" s="31">
        <f t="shared" si="25"/>
        <v>754711.73</v>
      </c>
      <c r="E97" s="48">
        <v>753783.71</v>
      </c>
      <c r="F97" s="48">
        <v>602711.73</v>
      </c>
      <c r="G97" s="31">
        <f t="shared" si="26"/>
        <v>928.0200000000186</v>
      </c>
      <c r="H97" s="26" t="s">
        <v>223</v>
      </c>
    </row>
    <row r="98" spans="1:8" ht="15">
      <c r="A98" s="1" t="s">
        <v>26</v>
      </c>
      <c r="B98" s="31">
        <v>0</v>
      </c>
      <c r="C98" s="31">
        <v>0</v>
      </c>
      <c r="D98" s="31">
        <f t="shared" si="25"/>
        <v>0</v>
      </c>
      <c r="E98" s="31">
        <v>0</v>
      </c>
      <c r="F98" s="31">
        <v>0</v>
      </c>
      <c r="G98" s="31">
        <f t="shared" si="26"/>
        <v>0</v>
      </c>
      <c r="H98" s="26" t="s">
        <v>224</v>
      </c>
    </row>
    <row r="99" spans="1:8" ht="15">
      <c r="A99" s="8" t="s">
        <v>27</v>
      </c>
      <c r="B99" s="48">
        <v>5052150.13</v>
      </c>
      <c r="C99" s="48">
        <v>906558.41</v>
      </c>
      <c r="D99" s="31">
        <f t="shared" si="25"/>
        <v>5958708.54</v>
      </c>
      <c r="E99" s="48">
        <v>5958708.54</v>
      </c>
      <c r="F99" s="48">
        <v>5958708.54</v>
      </c>
      <c r="G99" s="31">
        <f t="shared" si="26"/>
        <v>0</v>
      </c>
      <c r="H99" s="26" t="s">
        <v>225</v>
      </c>
    </row>
    <row r="100" spans="1:8" ht="15">
      <c r="A100" s="8" t="s">
        <v>28</v>
      </c>
      <c r="B100" s="48">
        <v>1300000</v>
      </c>
      <c r="C100" s="48">
        <v>-639612</v>
      </c>
      <c r="D100" s="31">
        <f t="shared" si="25"/>
        <v>660388</v>
      </c>
      <c r="E100" s="48">
        <v>660388</v>
      </c>
      <c r="F100" s="48">
        <v>330194</v>
      </c>
      <c r="G100" s="31">
        <f t="shared" si="26"/>
        <v>0</v>
      </c>
      <c r="H100" s="26" t="s">
        <v>226</v>
      </c>
    </row>
    <row r="101" spans="1:8" ht="15">
      <c r="A101" s="8" t="s">
        <v>29</v>
      </c>
      <c r="B101" s="31">
        <v>0</v>
      </c>
      <c r="C101" s="31">
        <v>0</v>
      </c>
      <c r="D101" s="31">
        <f t="shared" si="25"/>
        <v>0</v>
      </c>
      <c r="E101" s="31">
        <v>0</v>
      </c>
      <c r="F101" s="31">
        <v>0</v>
      </c>
      <c r="G101" s="31">
        <f t="shared" si="26"/>
        <v>0</v>
      </c>
      <c r="H101" s="26" t="s">
        <v>227</v>
      </c>
    </row>
    <row r="102" spans="1:8" ht="15">
      <c r="A102" s="8" t="s">
        <v>30</v>
      </c>
      <c r="B102" s="48">
        <v>546170.32</v>
      </c>
      <c r="C102" s="48">
        <v>-295778.37</v>
      </c>
      <c r="D102" s="31">
        <f t="shared" si="25"/>
        <v>250391.94999999995</v>
      </c>
      <c r="E102" s="48">
        <v>250111.94</v>
      </c>
      <c r="F102" s="48">
        <v>206391.95</v>
      </c>
      <c r="G102" s="31">
        <f t="shared" si="26"/>
        <v>280.0099999999511</v>
      </c>
      <c r="H102" s="26" t="s">
        <v>228</v>
      </c>
    </row>
    <row r="103" spans="1:7" ht="15">
      <c r="A103" s="7" t="s">
        <v>31</v>
      </c>
      <c r="B103" s="31">
        <f aca="true" t="shared" si="27" ref="B103:G103">SUM(B104:B112)</f>
        <v>47658286.55</v>
      </c>
      <c r="C103" s="31">
        <f t="shared" si="27"/>
        <v>3433786.76</v>
      </c>
      <c r="D103" s="31">
        <f t="shared" si="27"/>
        <v>51092073.31</v>
      </c>
      <c r="E103" s="31">
        <f t="shared" si="27"/>
        <v>50322342.28</v>
      </c>
      <c r="F103" s="31">
        <f t="shared" si="27"/>
        <v>50322342.28</v>
      </c>
      <c r="G103" s="31">
        <f t="shared" si="27"/>
        <v>769731.03</v>
      </c>
    </row>
    <row r="104" spans="1:8" ht="15">
      <c r="A104" s="8" t="s">
        <v>32</v>
      </c>
      <c r="B104" s="48">
        <v>19200000</v>
      </c>
      <c r="C104" s="48">
        <v>-2476494.91</v>
      </c>
      <c r="D104" s="31">
        <f aca="true" t="shared" si="28" ref="D104:D112">B104+C104</f>
        <v>16723505.09</v>
      </c>
      <c r="E104" s="48">
        <v>16723505.09</v>
      </c>
      <c r="F104" s="48">
        <v>16723505.09</v>
      </c>
      <c r="G104" s="31">
        <f aca="true" t="shared" si="29" ref="G104:G112">D104-E104</f>
        <v>0</v>
      </c>
      <c r="H104" s="26" t="s">
        <v>229</v>
      </c>
    </row>
    <row r="105" spans="1:8" ht="15">
      <c r="A105" s="8" t="s">
        <v>33</v>
      </c>
      <c r="B105" s="31">
        <v>0</v>
      </c>
      <c r="C105" s="31">
        <v>0</v>
      </c>
      <c r="D105" s="31">
        <f t="shared" si="28"/>
        <v>0</v>
      </c>
      <c r="E105" s="31">
        <v>0</v>
      </c>
      <c r="F105" s="31">
        <v>0</v>
      </c>
      <c r="G105" s="31">
        <f t="shared" si="29"/>
        <v>0</v>
      </c>
      <c r="H105" s="26" t="s">
        <v>230</v>
      </c>
    </row>
    <row r="106" spans="1:8" ht="15">
      <c r="A106" s="8" t="s">
        <v>34</v>
      </c>
      <c r="B106" s="48">
        <v>1650000</v>
      </c>
      <c r="C106" s="48">
        <v>-655685</v>
      </c>
      <c r="D106" s="31">
        <f t="shared" si="28"/>
        <v>994315</v>
      </c>
      <c r="E106" s="48">
        <v>224583.97</v>
      </c>
      <c r="F106" s="48">
        <v>224583.97</v>
      </c>
      <c r="G106" s="31">
        <f t="shared" si="29"/>
        <v>769731.03</v>
      </c>
      <c r="H106" s="26" t="s">
        <v>231</v>
      </c>
    </row>
    <row r="107" spans="1:8" ht="15">
      <c r="A107" s="8" t="s">
        <v>35</v>
      </c>
      <c r="B107" s="48">
        <v>3000</v>
      </c>
      <c r="C107" s="48">
        <v>-2994.2</v>
      </c>
      <c r="D107" s="31">
        <f t="shared" si="28"/>
        <v>5.800000000000182</v>
      </c>
      <c r="E107" s="48">
        <v>5.8</v>
      </c>
      <c r="F107" s="48">
        <v>5.8</v>
      </c>
      <c r="G107" s="31">
        <f t="shared" si="29"/>
        <v>1.8207657603852567E-13</v>
      </c>
      <c r="H107" s="26" t="s">
        <v>232</v>
      </c>
    </row>
    <row r="108" spans="1:8" ht="15">
      <c r="A108" s="8" t="s">
        <v>36</v>
      </c>
      <c r="B108" s="48">
        <v>26805286.55</v>
      </c>
      <c r="C108" s="48">
        <v>899381.87</v>
      </c>
      <c r="D108" s="31">
        <f t="shared" si="28"/>
        <v>27704668.42</v>
      </c>
      <c r="E108" s="48">
        <v>27704668.42</v>
      </c>
      <c r="F108" s="48">
        <v>27704668.42</v>
      </c>
      <c r="G108" s="31">
        <f t="shared" si="29"/>
        <v>0</v>
      </c>
      <c r="H108" s="26" t="s">
        <v>233</v>
      </c>
    </row>
    <row r="109" spans="1:8" ht="15">
      <c r="A109" s="8" t="s">
        <v>37</v>
      </c>
      <c r="B109" s="31">
        <v>0</v>
      </c>
      <c r="C109" s="31">
        <v>0</v>
      </c>
      <c r="D109" s="31">
        <f t="shared" si="28"/>
        <v>0</v>
      </c>
      <c r="E109" s="31">
        <v>0</v>
      </c>
      <c r="F109" s="31">
        <v>0</v>
      </c>
      <c r="G109" s="31">
        <f t="shared" si="29"/>
        <v>0</v>
      </c>
      <c r="H109" s="26" t="s">
        <v>234</v>
      </c>
    </row>
    <row r="110" spans="1:8" ht="15">
      <c r="A110" s="8" t="s">
        <v>38</v>
      </c>
      <c r="B110" s="31">
        <v>0</v>
      </c>
      <c r="C110" s="31">
        <v>0</v>
      </c>
      <c r="D110" s="31">
        <f t="shared" si="28"/>
        <v>0</v>
      </c>
      <c r="E110" s="31">
        <v>0</v>
      </c>
      <c r="F110" s="31">
        <v>0</v>
      </c>
      <c r="G110" s="31">
        <f t="shared" si="29"/>
        <v>0</v>
      </c>
      <c r="H110" s="26" t="s">
        <v>235</v>
      </c>
    </row>
    <row r="111" spans="1:8" ht="15">
      <c r="A111" s="8" t="s">
        <v>39</v>
      </c>
      <c r="B111" s="31">
        <v>0</v>
      </c>
      <c r="C111" s="31">
        <v>0</v>
      </c>
      <c r="D111" s="31">
        <f t="shared" si="28"/>
        <v>0</v>
      </c>
      <c r="E111" s="31">
        <v>0</v>
      </c>
      <c r="F111" s="31">
        <v>0</v>
      </c>
      <c r="G111" s="31">
        <f t="shared" si="29"/>
        <v>0</v>
      </c>
      <c r="H111" s="26" t="s">
        <v>236</v>
      </c>
    </row>
    <row r="112" spans="1:8" ht="15">
      <c r="A112" s="8" t="s">
        <v>40</v>
      </c>
      <c r="B112" s="48">
        <v>0</v>
      </c>
      <c r="C112" s="48">
        <v>5669579</v>
      </c>
      <c r="D112" s="31">
        <f t="shared" si="28"/>
        <v>5669579</v>
      </c>
      <c r="E112" s="48">
        <v>5669579</v>
      </c>
      <c r="F112" s="48">
        <v>5669579</v>
      </c>
      <c r="G112" s="31">
        <f t="shared" si="29"/>
        <v>0</v>
      </c>
      <c r="H112" s="26" t="s">
        <v>237</v>
      </c>
    </row>
    <row r="113" spans="1:7" ht="15">
      <c r="A113" s="7" t="s">
        <v>41</v>
      </c>
      <c r="B113" s="31">
        <f aca="true" t="shared" si="30" ref="B113:G113">SUM(B114:B122)</f>
        <v>12000001</v>
      </c>
      <c r="C113" s="31">
        <f t="shared" si="30"/>
        <v>3661316.6</v>
      </c>
      <c r="D113" s="31">
        <f t="shared" si="30"/>
        <v>15661317.6</v>
      </c>
      <c r="E113" s="31">
        <f t="shared" si="30"/>
        <v>15650257.9</v>
      </c>
      <c r="F113" s="31">
        <f t="shared" si="30"/>
        <v>13657352.21</v>
      </c>
      <c r="G113" s="31">
        <f t="shared" si="30"/>
        <v>11059.699999999255</v>
      </c>
    </row>
    <row r="114" spans="1:8" ht="15">
      <c r="A114" s="8" t="s">
        <v>42</v>
      </c>
      <c r="B114" s="31">
        <v>0</v>
      </c>
      <c r="C114" s="31">
        <v>0</v>
      </c>
      <c r="D114" s="31">
        <f aca="true" t="shared" si="31" ref="D114:D122">B114+C114</f>
        <v>0</v>
      </c>
      <c r="E114" s="31">
        <v>0</v>
      </c>
      <c r="F114" s="31">
        <v>0</v>
      </c>
      <c r="G114" s="31">
        <f aca="true" t="shared" si="32" ref="G114:G122">D114-E114</f>
        <v>0</v>
      </c>
      <c r="H114" s="26" t="s">
        <v>238</v>
      </c>
    </row>
    <row r="115" spans="1:8" ht="15">
      <c r="A115" s="8" t="s">
        <v>43</v>
      </c>
      <c r="B115" s="31">
        <v>0</v>
      </c>
      <c r="C115" s="31">
        <v>0</v>
      </c>
      <c r="D115" s="31">
        <f t="shared" si="31"/>
        <v>0</v>
      </c>
      <c r="E115" s="31">
        <v>0</v>
      </c>
      <c r="F115" s="31">
        <v>0</v>
      </c>
      <c r="G115" s="31">
        <f t="shared" si="32"/>
        <v>0</v>
      </c>
      <c r="H115" s="26" t="s">
        <v>239</v>
      </c>
    </row>
    <row r="116" spans="1:8" ht="15">
      <c r="A116" s="8" t="s">
        <v>44</v>
      </c>
      <c r="B116" s="31">
        <v>0</v>
      </c>
      <c r="C116" s="31">
        <v>0</v>
      </c>
      <c r="D116" s="31">
        <f t="shared" si="31"/>
        <v>0</v>
      </c>
      <c r="E116" s="31">
        <v>0</v>
      </c>
      <c r="F116" s="31">
        <v>0</v>
      </c>
      <c r="G116" s="31">
        <f t="shared" si="32"/>
        <v>0</v>
      </c>
      <c r="H116" s="26" t="s">
        <v>240</v>
      </c>
    </row>
    <row r="117" spans="1:8" ht="15">
      <c r="A117" s="8" t="s">
        <v>45</v>
      </c>
      <c r="B117" s="48">
        <v>12000001</v>
      </c>
      <c r="C117" s="48">
        <v>3661316.6</v>
      </c>
      <c r="D117" s="31">
        <f t="shared" si="31"/>
        <v>15661317.6</v>
      </c>
      <c r="E117" s="48">
        <v>15650257.9</v>
      </c>
      <c r="F117" s="48">
        <v>13657352.21</v>
      </c>
      <c r="G117" s="31">
        <f t="shared" si="32"/>
        <v>11059.699999999255</v>
      </c>
      <c r="H117" s="26" t="s">
        <v>241</v>
      </c>
    </row>
    <row r="118" spans="1:8" ht="15">
      <c r="A118" s="8" t="s">
        <v>46</v>
      </c>
      <c r="B118" s="31">
        <v>0</v>
      </c>
      <c r="C118" s="31">
        <v>0</v>
      </c>
      <c r="D118" s="31">
        <f t="shared" si="31"/>
        <v>0</v>
      </c>
      <c r="E118" s="31">
        <v>0</v>
      </c>
      <c r="F118" s="31">
        <v>0</v>
      </c>
      <c r="G118" s="31">
        <f t="shared" si="32"/>
        <v>0</v>
      </c>
      <c r="H118" s="26" t="s">
        <v>242</v>
      </c>
    </row>
    <row r="119" spans="1:8" ht="15">
      <c r="A119" s="8" t="s">
        <v>47</v>
      </c>
      <c r="B119" s="31">
        <v>0</v>
      </c>
      <c r="C119" s="31">
        <v>0</v>
      </c>
      <c r="D119" s="31">
        <f t="shared" si="31"/>
        <v>0</v>
      </c>
      <c r="E119" s="31">
        <v>0</v>
      </c>
      <c r="F119" s="31">
        <v>0</v>
      </c>
      <c r="G119" s="31">
        <f t="shared" si="32"/>
        <v>0</v>
      </c>
      <c r="H119" s="26" t="s">
        <v>243</v>
      </c>
    </row>
    <row r="120" spans="1:8" ht="15">
      <c r="A120" s="8" t="s">
        <v>48</v>
      </c>
      <c r="B120" s="31">
        <v>0</v>
      </c>
      <c r="C120" s="31">
        <v>0</v>
      </c>
      <c r="D120" s="31">
        <f t="shared" si="31"/>
        <v>0</v>
      </c>
      <c r="E120" s="31">
        <v>0</v>
      </c>
      <c r="F120" s="31">
        <v>0</v>
      </c>
      <c r="G120" s="31">
        <f t="shared" si="32"/>
        <v>0</v>
      </c>
      <c r="H120" s="27"/>
    </row>
    <row r="121" spans="1:8" ht="15">
      <c r="A121" s="8" t="s">
        <v>49</v>
      </c>
      <c r="B121" s="31">
        <v>0</v>
      </c>
      <c r="C121" s="31">
        <v>0</v>
      </c>
      <c r="D121" s="31">
        <f t="shared" si="31"/>
        <v>0</v>
      </c>
      <c r="E121" s="31">
        <v>0</v>
      </c>
      <c r="F121" s="31">
        <v>0</v>
      </c>
      <c r="G121" s="31">
        <f t="shared" si="32"/>
        <v>0</v>
      </c>
      <c r="H121" s="27"/>
    </row>
    <row r="122" spans="1:8" ht="15">
      <c r="A122" s="8" t="s">
        <v>50</v>
      </c>
      <c r="B122" s="31">
        <v>0</v>
      </c>
      <c r="C122" s="31">
        <v>0</v>
      </c>
      <c r="D122" s="31">
        <f t="shared" si="31"/>
        <v>0</v>
      </c>
      <c r="E122" s="31">
        <v>0</v>
      </c>
      <c r="F122" s="31">
        <v>0</v>
      </c>
      <c r="G122" s="31">
        <f t="shared" si="32"/>
        <v>0</v>
      </c>
      <c r="H122" s="26" t="s">
        <v>244</v>
      </c>
    </row>
    <row r="123" spans="1:7" ht="15">
      <c r="A123" s="7" t="s">
        <v>51</v>
      </c>
      <c r="B123" s="31">
        <f aca="true" t="shared" si="33" ref="B123:G123">SUM(B124:B132)</f>
        <v>10000</v>
      </c>
      <c r="C123" s="31">
        <f t="shared" si="33"/>
        <v>454881.57999999996</v>
      </c>
      <c r="D123" s="31">
        <f t="shared" si="33"/>
        <v>464881.57999999996</v>
      </c>
      <c r="E123" s="31">
        <f t="shared" si="33"/>
        <v>461960.39999999997</v>
      </c>
      <c r="F123" s="31">
        <f t="shared" si="33"/>
        <v>369465.85</v>
      </c>
      <c r="G123" s="31">
        <f t="shared" si="33"/>
        <v>2921.1799999999967</v>
      </c>
    </row>
    <row r="124" spans="1:8" ht="15">
      <c r="A124" s="8" t="s">
        <v>52</v>
      </c>
      <c r="B124" s="48">
        <v>10000</v>
      </c>
      <c r="C124" s="48">
        <v>388635.85</v>
      </c>
      <c r="D124" s="31">
        <f aca="true" t="shared" si="34" ref="D124:D132">B124+C124</f>
        <v>398635.85</v>
      </c>
      <c r="E124" s="48">
        <v>396735.98</v>
      </c>
      <c r="F124" s="48">
        <v>330635.85</v>
      </c>
      <c r="G124" s="31">
        <f aca="true" t="shared" si="35" ref="G124:G132">D124-E124</f>
        <v>1899.8699999999953</v>
      </c>
      <c r="H124" s="26" t="s">
        <v>245</v>
      </c>
    </row>
    <row r="125" spans="1:8" ht="15">
      <c r="A125" s="8" t="s">
        <v>53</v>
      </c>
      <c r="B125" s="48">
        <v>0</v>
      </c>
      <c r="C125" s="48">
        <v>27415.73</v>
      </c>
      <c r="D125" s="31">
        <f t="shared" si="34"/>
        <v>27415.73</v>
      </c>
      <c r="E125" s="48">
        <v>26394.42</v>
      </c>
      <c r="F125" s="48">
        <v>0</v>
      </c>
      <c r="G125" s="31">
        <f t="shared" si="35"/>
        <v>1021.3100000000013</v>
      </c>
      <c r="H125" s="26" t="s">
        <v>246</v>
      </c>
    </row>
    <row r="126" spans="1:8" ht="15">
      <c r="A126" s="8" t="s">
        <v>54</v>
      </c>
      <c r="B126" s="31">
        <v>0</v>
      </c>
      <c r="C126" s="31">
        <v>0</v>
      </c>
      <c r="D126" s="31">
        <f t="shared" si="34"/>
        <v>0</v>
      </c>
      <c r="E126" s="31">
        <v>0</v>
      </c>
      <c r="F126" s="31">
        <v>0</v>
      </c>
      <c r="G126" s="31">
        <f t="shared" si="35"/>
        <v>0</v>
      </c>
      <c r="H126" s="26" t="s">
        <v>247</v>
      </c>
    </row>
    <row r="127" spans="1:8" ht="15">
      <c r="A127" s="8" t="s">
        <v>55</v>
      </c>
      <c r="B127" s="31">
        <v>0</v>
      </c>
      <c r="C127" s="31">
        <v>0</v>
      </c>
      <c r="D127" s="31">
        <f t="shared" si="34"/>
        <v>0</v>
      </c>
      <c r="E127" s="31">
        <v>0</v>
      </c>
      <c r="F127" s="31">
        <v>0</v>
      </c>
      <c r="G127" s="31">
        <f t="shared" si="35"/>
        <v>0</v>
      </c>
      <c r="H127" s="26" t="s">
        <v>248</v>
      </c>
    </row>
    <row r="128" spans="1:8" ht="15">
      <c r="A128" s="8" t="s">
        <v>56</v>
      </c>
      <c r="B128" s="31">
        <v>0</v>
      </c>
      <c r="C128" s="31">
        <v>0</v>
      </c>
      <c r="D128" s="31">
        <f t="shared" si="34"/>
        <v>0</v>
      </c>
      <c r="E128" s="31">
        <v>0</v>
      </c>
      <c r="F128" s="31">
        <v>0</v>
      </c>
      <c r="G128" s="31">
        <f t="shared" si="35"/>
        <v>0</v>
      </c>
      <c r="H128" s="26" t="s">
        <v>249</v>
      </c>
    </row>
    <row r="129" spans="1:8" ht="15">
      <c r="A129" s="8" t="s">
        <v>57</v>
      </c>
      <c r="B129" s="48">
        <v>0</v>
      </c>
      <c r="C129" s="48">
        <v>38830</v>
      </c>
      <c r="D129" s="31">
        <f t="shared" si="34"/>
        <v>38830</v>
      </c>
      <c r="E129" s="48">
        <v>38830</v>
      </c>
      <c r="F129" s="48">
        <v>38830</v>
      </c>
      <c r="G129" s="31">
        <f t="shared" si="35"/>
        <v>0</v>
      </c>
      <c r="H129" s="26" t="s">
        <v>250</v>
      </c>
    </row>
    <row r="130" spans="1:8" ht="15">
      <c r="A130" s="8" t="s">
        <v>58</v>
      </c>
      <c r="B130" s="31">
        <v>0</v>
      </c>
      <c r="C130" s="31">
        <v>0</v>
      </c>
      <c r="D130" s="31">
        <f t="shared" si="34"/>
        <v>0</v>
      </c>
      <c r="E130" s="31">
        <v>0</v>
      </c>
      <c r="F130" s="31">
        <v>0</v>
      </c>
      <c r="G130" s="31">
        <f t="shared" si="35"/>
        <v>0</v>
      </c>
      <c r="H130" s="26" t="s">
        <v>251</v>
      </c>
    </row>
    <row r="131" spans="1:8" ht="15">
      <c r="A131" s="8" t="s">
        <v>59</v>
      </c>
      <c r="B131" s="31">
        <v>0</v>
      </c>
      <c r="C131" s="31">
        <v>0</v>
      </c>
      <c r="D131" s="31">
        <f t="shared" si="34"/>
        <v>0</v>
      </c>
      <c r="E131" s="31">
        <v>0</v>
      </c>
      <c r="F131" s="31">
        <v>0</v>
      </c>
      <c r="G131" s="31">
        <f t="shared" si="35"/>
        <v>0</v>
      </c>
      <c r="H131" s="26" t="s">
        <v>252</v>
      </c>
    </row>
    <row r="132" spans="1:8" ht="15">
      <c r="A132" s="8" t="s">
        <v>60</v>
      </c>
      <c r="B132" s="31">
        <v>0</v>
      </c>
      <c r="C132" s="31">
        <v>0</v>
      </c>
      <c r="D132" s="31">
        <f t="shared" si="34"/>
        <v>0</v>
      </c>
      <c r="E132" s="31">
        <v>0</v>
      </c>
      <c r="F132" s="31">
        <v>0</v>
      </c>
      <c r="G132" s="31">
        <f t="shared" si="35"/>
        <v>0</v>
      </c>
      <c r="H132" s="26" t="s">
        <v>253</v>
      </c>
    </row>
    <row r="133" spans="1:7" ht="15">
      <c r="A133" s="7" t="s">
        <v>61</v>
      </c>
      <c r="B133" s="31">
        <f aca="true" t="shared" si="36" ref="B133:G133">SUM(B134:B136)</f>
        <v>31561020.75</v>
      </c>
      <c r="C133" s="31">
        <f t="shared" si="36"/>
        <v>154297381.69</v>
      </c>
      <c r="D133" s="31">
        <f t="shared" si="36"/>
        <v>185858402.44</v>
      </c>
      <c r="E133" s="31">
        <f t="shared" si="36"/>
        <v>84235167.18</v>
      </c>
      <c r="F133" s="31">
        <f t="shared" si="36"/>
        <v>82040347.96</v>
      </c>
      <c r="G133" s="31">
        <f t="shared" si="36"/>
        <v>101623235.25999999</v>
      </c>
    </row>
    <row r="134" spans="1:8" ht="15">
      <c r="A134" s="8" t="s">
        <v>62</v>
      </c>
      <c r="B134" s="48">
        <v>21561020.75</v>
      </c>
      <c r="C134" s="48">
        <v>118853860.41</v>
      </c>
      <c r="D134" s="31">
        <f aca="true" t="shared" si="37" ref="D134:D157">B134+C134</f>
        <v>140414881.16</v>
      </c>
      <c r="E134" s="48">
        <v>82772365.01</v>
      </c>
      <c r="F134" s="48">
        <v>81433645.72</v>
      </c>
      <c r="G134" s="31">
        <f>D134-E134</f>
        <v>57642516.14999999</v>
      </c>
      <c r="H134" s="26" t="s">
        <v>254</v>
      </c>
    </row>
    <row r="135" spans="1:8" ht="15">
      <c r="A135" s="8" t="s">
        <v>63</v>
      </c>
      <c r="B135" s="48">
        <v>10000000</v>
      </c>
      <c r="C135" s="48">
        <v>35443521.28</v>
      </c>
      <c r="D135" s="31">
        <f t="shared" si="37"/>
        <v>45443521.28</v>
      </c>
      <c r="E135" s="48">
        <v>1462802.17</v>
      </c>
      <c r="F135" s="48">
        <v>606702.24</v>
      </c>
      <c r="G135" s="31">
        <f>D135-E135</f>
        <v>43980719.11</v>
      </c>
      <c r="H135" s="26" t="s">
        <v>255</v>
      </c>
    </row>
    <row r="136" spans="1:8" ht="15">
      <c r="A136" s="8" t="s">
        <v>64</v>
      </c>
      <c r="B136" s="31">
        <v>0</v>
      </c>
      <c r="C136" s="31">
        <v>0</v>
      </c>
      <c r="D136" s="31">
        <f t="shared" si="37"/>
        <v>0</v>
      </c>
      <c r="E136" s="31">
        <v>0</v>
      </c>
      <c r="F136" s="31">
        <v>0</v>
      </c>
      <c r="G136" s="31">
        <f>D136-E136</f>
        <v>0</v>
      </c>
      <c r="H136" s="26" t="s">
        <v>256</v>
      </c>
    </row>
    <row r="137" spans="1:7" ht="15">
      <c r="A137" s="7" t="s">
        <v>65</v>
      </c>
      <c r="B137" s="31">
        <f aca="true" t="shared" si="38" ref="B137:G137">SUM(B138:B142,B144:B145)</f>
        <v>0</v>
      </c>
      <c r="C137" s="31">
        <f t="shared" si="38"/>
        <v>0</v>
      </c>
      <c r="D137" s="31">
        <f t="shared" si="38"/>
        <v>0</v>
      </c>
      <c r="E137" s="31">
        <f t="shared" si="38"/>
        <v>0</v>
      </c>
      <c r="F137" s="31">
        <f t="shared" si="38"/>
        <v>0</v>
      </c>
      <c r="G137" s="31">
        <f t="shared" si="38"/>
        <v>0</v>
      </c>
    </row>
    <row r="138" spans="1:8" ht="15">
      <c r="A138" s="8" t="s">
        <v>66</v>
      </c>
      <c r="B138" s="31">
        <v>0</v>
      </c>
      <c r="C138" s="31">
        <v>0</v>
      </c>
      <c r="D138" s="31">
        <f t="shared" si="37"/>
        <v>0</v>
      </c>
      <c r="E138" s="31">
        <v>0</v>
      </c>
      <c r="F138" s="31">
        <v>0</v>
      </c>
      <c r="G138" s="31">
        <f aca="true" t="shared" si="39" ref="G138:G145">D138-E138</f>
        <v>0</v>
      </c>
      <c r="H138" s="26" t="s">
        <v>257</v>
      </c>
    </row>
    <row r="139" spans="1:8" ht="15">
      <c r="A139" s="8" t="s">
        <v>67</v>
      </c>
      <c r="B139" s="31">
        <v>0</v>
      </c>
      <c r="C139" s="31">
        <v>0</v>
      </c>
      <c r="D139" s="31">
        <f t="shared" si="37"/>
        <v>0</v>
      </c>
      <c r="E139" s="31">
        <v>0</v>
      </c>
      <c r="F139" s="31">
        <v>0</v>
      </c>
      <c r="G139" s="31">
        <f t="shared" si="39"/>
        <v>0</v>
      </c>
      <c r="H139" s="26" t="s">
        <v>258</v>
      </c>
    </row>
    <row r="140" spans="1:8" ht="15">
      <c r="A140" s="8" t="s">
        <v>68</v>
      </c>
      <c r="B140" s="31">
        <v>0</v>
      </c>
      <c r="C140" s="31">
        <v>0</v>
      </c>
      <c r="D140" s="31">
        <f t="shared" si="37"/>
        <v>0</v>
      </c>
      <c r="E140" s="31">
        <v>0</v>
      </c>
      <c r="F140" s="31">
        <v>0</v>
      </c>
      <c r="G140" s="31">
        <f t="shared" si="39"/>
        <v>0</v>
      </c>
      <c r="H140" s="26" t="s">
        <v>259</v>
      </c>
    </row>
    <row r="141" spans="1:8" ht="15">
      <c r="A141" s="8" t="s">
        <v>69</v>
      </c>
      <c r="B141" s="31">
        <v>0</v>
      </c>
      <c r="C141" s="31">
        <v>0</v>
      </c>
      <c r="D141" s="31">
        <f t="shared" si="37"/>
        <v>0</v>
      </c>
      <c r="E141" s="31">
        <v>0</v>
      </c>
      <c r="F141" s="31">
        <v>0</v>
      </c>
      <c r="G141" s="31">
        <f t="shared" si="39"/>
        <v>0</v>
      </c>
      <c r="H141" s="26" t="s">
        <v>260</v>
      </c>
    </row>
    <row r="142" spans="1:8" ht="15">
      <c r="A142" s="8" t="s">
        <v>70</v>
      </c>
      <c r="B142" s="31">
        <v>0</v>
      </c>
      <c r="C142" s="31">
        <v>0</v>
      </c>
      <c r="D142" s="31">
        <f t="shared" si="37"/>
        <v>0</v>
      </c>
      <c r="E142" s="31">
        <v>0</v>
      </c>
      <c r="F142" s="31">
        <v>0</v>
      </c>
      <c r="G142" s="31">
        <f t="shared" si="39"/>
        <v>0</v>
      </c>
      <c r="H142" s="26" t="s">
        <v>261</v>
      </c>
    </row>
    <row r="143" spans="1:8" ht="15">
      <c r="A143" s="8" t="s">
        <v>71</v>
      </c>
      <c r="B143" s="31">
        <v>0</v>
      </c>
      <c r="C143" s="31">
        <v>0</v>
      </c>
      <c r="D143" s="31">
        <f t="shared" si="37"/>
        <v>0</v>
      </c>
      <c r="E143" s="31">
        <v>0</v>
      </c>
      <c r="F143" s="31">
        <v>0</v>
      </c>
      <c r="G143" s="31">
        <f t="shared" si="39"/>
        <v>0</v>
      </c>
      <c r="H143" s="26"/>
    </row>
    <row r="144" spans="1:8" ht="15">
      <c r="A144" s="8" t="s">
        <v>72</v>
      </c>
      <c r="B144" s="31">
        <v>0</v>
      </c>
      <c r="C144" s="31">
        <v>0</v>
      </c>
      <c r="D144" s="31">
        <f t="shared" si="37"/>
        <v>0</v>
      </c>
      <c r="E144" s="31">
        <v>0</v>
      </c>
      <c r="F144" s="31">
        <v>0</v>
      </c>
      <c r="G144" s="31">
        <f t="shared" si="39"/>
        <v>0</v>
      </c>
      <c r="H144" s="26" t="s">
        <v>262</v>
      </c>
    </row>
    <row r="145" spans="1:8" ht="15">
      <c r="A145" s="8" t="s">
        <v>73</v>
      </c>
      <c r="B145" s="31">
        <v>0</v>
      </c>
      <c r="C145" s="31">
        <v>0</v>
      </c>
      <c r="D145" s="31">
        <f t="shared" si="37"/>
        <v>0</v>
      </c>
      <c r="E145" s="31">
        <v>0</v>
      </c>
      <c r="F145" s="31">
        <v>0</v>
      </c>
      <c r="G145" s="31">
        <f t="shared" si="39"/>
        <v>0</v>
      </c>
      <c r="H145" s="26" t="s">
        <v>263</v>
      </c>
    </row>
    <row r="146" spans="1:7" ht="15">
      <c r="A146" s="7" t="s">
        <v>74</v>
      </c>
      <c r="B146" s="31">
        <f aca="true" t="shared" si="40" ref="B146:G146">SUM(B147:B149)</f>
        <v>11490837</v>
      </c>
      <c r="C146" s="31">
        <f t="shared" si="40"/>
        <v>-11490837</v>
      </c>
      <c r="D146" s="31">
        <f t="shared" si="40"/>
        <v>0</v>
      </c>
      <c r="E146" s="31">
        <f t="shared" si="40"/>
        <v>0</v>
      </c>
      <c r="F146" s="31">
        <f t="shared" si="40"/>
        <v>0</v>
      </c>
      <c r="G146" s="31">
        <f t="shared" si="40"/>
        <v>0</v>
      </c>
    </row>
    <row r="147" spans="1:8" ht="15">
      <c r="A147" s="8" t="s">
        <v>75</v>
      </c>
      <c r="B147" s="31">
        <v>0</v>
      </c>
      <c r="C147" s="31">
        <v>0</v>
      </c>
      <c r="D147" s="31">
        <f t="shared" si="37"/>
        <v>0</v>
      </c>
      <c r="E147" s="31">
        <v>0</v>
      </c>
      <c r="F147" s="31">
        <v>0</v>
      </c>
      <c r="G147" s="31">
        <f>D147-E147</f>
        <v>0</v>
      </c>
      <c r="H147" s="26" t="s">
        <v>264</v>
      </c>
    </row>
    <row r="148" spans="1:8" ht="15">
      <c r="A148" s="8" t="s">
        <v>76</v>
      </c>
      <c r="B148" s="31">
        <v>0</v>
      </c>
      <c r="C148" s="31">
        <v>0</v>
      </c>
      <c r="D148" s="31">
        <f t="shared" si="37"/>
        <v>0</v>
      </c>
      <c r="E148" s="31">
        <v>0</v>
      </c>
      <c r="F148" s="31">
        <v>0</v>
      </c>
      <c r="G148" s="31">
        <f>D148-E148</f>
        <v>0</v>
      </c>
      <c r="H148" s="26" t="s">
        <v>265</v>
      </c>
    </row>
    <row r="149" spans="1:8" ht="15">
      <c r="A149" s="8" t="s">
        <v>77</v>
      </c>
      <c r="B149" s="48">
        <v>11490837</v>
      </c>
      <c r="C149" s="48">
        <v>-11490837</v>
      </c>
      <c r="D149" s="31">
        <f t="shared" si="37"/>
        <v>0</v>
      </c>
      <c r="E149" s="48">
        <v>0</v>
      </c>
      <c r="F149" s="48">
        <v>0</v>
      </c>
      <c r="G149" s="31">
        <f>D149-E149</f>
        <v>0</v>
      </c>
      <c r="H149" s="26" t="s">
        <v>266</v>
      </c>
    </row>
    <row r="150" spans="1:7" ht="15">
      <c r="A150" s="7" t="s">
        <v>78</v>
      </c>
      <c r="B150" s="31">
        <f aca="true" t="shared" si="41" ref="B150:G150">SUM(B151:B157)</f>
        <v>0</v>
      </c>
      <c r="C150" s="31">
        <f t="shared" si="41"/>
        <v>0</v>
      </c>
      <c r="D150" s="31">
        <f t="shared" si="41"/>
        <v>0</v>
      </c>
      <c r="E150" s="31">
        <f t="shared" si="41"/>
        <v>0</v>
      </c>
      <c r="F150" s="31">
        <f t="shared" si="41"/>
        <v>0</v>
      </c>
      <c r="G150" s="31">
        <f t="shared" si="41"/>
        <v>0</v>
      </c>
    </row>
    <row r="151" spans="1:8" ht="15">
      <c r="A151" s="8" t="s">
        <v>79</v>
      </c>
      <c r="B151" s="31">
        <v>0</v>
      </c>
      <c r="C151" s="31">
        <v>0</v>
      </c>
      <c r="D151" s="31">
        <f t="shared" si="37"/>
        <v>0</v>
      </c>
      <c r="E151" s="31">
        <v>0</v>
      </c>
      <c r="F151" s="31">
        <v>0</v>
      </c>
      <c r="G151" s="31">
        <f aca="true" t="shared" si="42" ref="G151:G157">D151-E151</f>
        <v>0</v>
      </c>
      <c r="H151" s="26" t="s">
        <v>267</v>
      </c>
    </row>
    <row r="152" spans="1:8" ht="15">
      <c r="A152" s="8" t="s">
        <v>80</v>
      </c>
      <c r="B152" s="31">
        <v>0</v>
      </c>
      <c r="C152" s="31">
        <v>0</v>
      </c>
      <c r="D152" s="31">
        <f t="shared" si="37"/>
        <v>0</v>
      </c>
      <c r="E152" s="31">
        <v>0</v>
      </c>
      <c r="F152" s="31">
        <v>0</v>
      </c>
      <c r="G152" s="31">
        <f t="shared" si="42"/>
        <v>0</v>
      </c>
      <c r="H152" s="26" t="s">
        <v>268</v>
      </c>
    </row>
    <row r="153" spans="1:8" ht="15">
      <c r="A153" s="8" t="s">
        <v>81</v>
      </c>
      <c r="B153" s="31">
        <v>0</v>
      </c>
      <c r="C153" s="31">
        <v>0</v>
      </c>
      <c r="D153" s="31">
        <f t="shared" si="37"/>
        <v>0</v>
      </c>
      <c r="E153" s="31">
        <v>0</v>
      </c>
      <c r="F153" s="31">
        <v>0</v>
      </c>
      <c r="G153" s="31">
        <f t="shared" si="42"/>
        <v>0</v>
      </c>
      <c r="H153" s="26" t="s">
        <v>269</v>
      </c>
    </row>
    <row r="154" spans="1:8" ht="15">
      <c r="A154" s="1" t="s">
        <v>82</v>
      </c>
      <c r="B154" s="31">
        <v>0</v>
      </c>
      <c r="C154" s="31">
        <v>0</v>
      </c>
      <c r="D154" s="31">
        <f t="shared" si="37"/>
        <v>0</v>
      </c>
      <c r="E154" s="31">
        <v>0</v>
      </c>
      <c r="F154" s="31">
        <v>0</v>
      </c>
      <c r="G154" s="31">
        <f t="shared" si="42"/>
        <v>0</v>
      </c>
      <c r="H154" s="26" t="s">
        <v>270</v>
      </c>
    </row>
    <row r="155" spans="1:8" ht="15">
      <c r="A155" s="8" t="s">
        <v>83</v>
      </c>
      <c r="B155" s="31">
        <v>0</v>
      </c>
      <c r="C155" s="31">
        <v>0</v>
      </c>
      <c r="D155" s="31">
        <f t="shared" si="37"/>
        <v>0</v>
      </c>
      <c r="E155" s="31">
        <v>0</v>
      </c>
      <c r="F155" s="31">
        <v>0</v>
      </c>
      <c r="G155" s="31">
        <f t="shared" si="42"/>
        <v>0</v>
      </c>
      <c r="H155" s="26" t="s">
        <v>271</v>
      </c>
    </row>
    <row r="156" spans="1:8" ht="15">
      <c r="A156" s="8" t="s">
        <v>84</v>
      </c>
      <c r="B156" s="31">
        <v>0</v>
      </c>
      <c r="C156" s="31">
        <v>0</v>
      </c>
      <c r="D156" s="31">
        <f t="shared" si="37"/>
        <v>0</v>
      </c>
      <c r="E156" s="31">
        <v>0</v>
      </c>
      <c r="F156" s="31">
        <v>0</v>
      </c>
      <c r="G156" s="31">
        <f t="shared" si="42"/>
        <v>0</v>
      </c>
      <c r="H156" s="26" t="s">
        <v>272</v>
      </c>
    </row>
    <row r="157" spans="1:8" ht="15">
      <c r="A157" s="8" t="s">
        <v>85</v>
      </c>
      <c r="B157" s="31">
        <v>0</v>
      </c>
      <c r="C157" s="31">
        <v>0</v>
      </c>
      <c r="D157" s="31">
        <f t="shared" si="37"/>
        <v>0</v>
      </c>
      <c r="E157" s="31">
        <v>0</v>
      </c>
      <c r="F157" s="31">
        <v>0</v>
      </c>
      <c r="G157" s="31">
        <f t="shared" si="42"/>
        <v>0</v>
      </c>
      <c r="H157" s="26" t="s">
        <v>273</v>
      </c>
    </row>
    <row r="158" spans="1:7" ht="15">
      <c r="A158" s="2"/>
      <c r="B158" s="32"/>
      <c r="C158" s="32"/>
      <c r="D158" s="32"/>
      <c r="E158" s="32"/>
      <c r="F158" s="32"/>
      <c r="G158" s="32"/>
    </row>
    <row r="159" spans="1:7" ht="15">
      <c r="A159" s="3" t="s">
        <v>87</v>
      </c>
      <c r="B159" s="30">
        <f aca="true" t="shared" si="43" ref="B159:G159">B9+B84</f>
        <v>333988601.76000005</v>
      </c>
      <c r="C159" s="30">
        <f t="shared" si="43"/>
        <v>233681143.67999995</v>
      </c>
      <c r="D159" s="30">
        <f t="shared" si="43"/>
        <v>567669745.4399999</v>
      </c>
      <c r="E159" s="30">
        <f t="shared" si="43"/>
        <v>434507650.23</v>
      </c>
      <c r="F159" s="30">
        <f t="shared" si="43"/>
        <v>434180820.78000003</v>
      </c>
      <c r="G159" s="30">
        <f t="shared" si="43"/>
        <v>133162095.20999998</v>
      </c>
    </row>
    <row r="160" spans="1:7" ht="15">
      <c r="A160" s="5"/>
      <c r="B160" s="29"/>
      <c r="C160" s="29"/>
      <c r="D160" s="29"/>
      <c r="E160" s="29"/>
      <c r="F160" s="29"/>
      <c r="G160" s="29"/>
    </row>
  </sheetData>
  <sheetProtection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40" r:id="rId1"/>
  <headerFooter>
    <oddFooter>&amp;CPágina &amp;P de &amp;F</oddFooter>
  </headerFooter>
  <rowBreaks count="1" manualBreakCount="1">
    <brk id="83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showGridLines="0" view="pageBreakPreview" zoomScale="60" zoomScalePageLayoutView="0" workbookViewId="0" topLeftCell="A50">
      <selection activeCell="A67" sqref="A67:J67"/>
    </sheetView>
  </sheetViews>
  <sheetFormatPr defaultColWidth="11.421875" defaultRowHeight="15"/>
  <cols>
    <col min="1" max="1" width="58.140625" style="0" customWidth="1"/>
    <col min="2" max="7" width="21.7109375" style="0" customWidth="1"/>
  </cols>
  <sheetData>
    <row r="1" spans="1:7" ht="53.25" customHeight="1">
      <c r="A1" s="187" t="s">
        <v>88</v>
      </c>
      <c r="B1" s="187"/>
      <c r="C1" s="187"/>
      <c r="D1" s="187"/>
      <c r="E1" s="187"/>
      <c r="F1" s="187"/>
      <c r="G1" s="187"/>
    </row>
    <row r="2" spans="1:7" ht="15">
      <c r="A2" s="200" t="s">
        <v>331</v>
      </c>
      <c r="B2" s="201"/>
      <c r="C2" s="201"/>
      <c r="D2" s="201"/>
      <c r="E2" s="201"/>
      <c r="F2" s="201"/>
      <c r="G2" s="202"/>
    </row>
    <row r="3" spans="1:7" ht="15">
      <c r="A3" s="203" t="s">
        <v>1</v>
      </c>
      <c r="B3" s="204"/>
      <c r="C3" s="204"/>
      <c r="D3" s="204"/>
      <c r="E3" s="204"/>
      <c r="F3" s="204"/>
      <c r="G3" s="205"/>
    </row>
    <row r="4" spans="1:7" ht="15">
      <c r="A4" s="203" t="s">
        <v>89</v>
      </c>
      <c r="B4" s="204"/>
      <c r="C4" s="204"/>
      <c r="D4" s="204"/>
      <c r="E4" s="204"/>
      <c r="F4" s="204"/>
      <c r="G4" s="205"/>
    </row>
    <row r="5" spans="1:7" ht="15">
      <c r="A5" s="203" t="s">
        <v>332</v>
      </c>
      <c r="B5" s="204"/>
      <c r="C5" s="204"/>
      <c r="D5" s="204"/>
      <c r="E5" s="204"/>
      <c r="F5" s="204"/>
      <c r="G5" s="205"/>
    </row>
    <row r="6" spans="1:7" ht="15">
      <c r="A6" s="194" t="s">
        <v>3</v>
      </c>
      <c r="B6" s="195"/>
      <c r="C6" s="195"/>
      <c r="D6" s="195"/>
      <c r="E6" s="195"/>
      <c r="F6" s="195"/>
      <c r="G6" s="196"/>
    </row>
    <row r="7" spans="1:7" ht="15">
      <c r="A7" s="191" t="s">
        <v>4</v>
      </c>
      <c r="B7" s="197" t="s">
        <v>5</v>
      </c>
      <c r="C7" s="197"/>
      <c r="D7" s="197"/>
      <c r="E7" s="197"/>
      <c r="F7" s="197"/>
      <c r="G7" s="198" t="s">
        <v>6</v>
      </c>
    </row>
    <row r="8" spans="1:7" ht="30">
      <c r="A8" s="193"/>
      <c r="B8" s="24" t="s">
        <v>7</v>
      </c>
      <c r="C8" s="25" t="s">
        <v>90</v>
      </c>
      <c r="D8" s="24" t="s">
        <v>91</v>
      </c>
      <c r="E8" s="24" t="s">
        <v>10</v>
      </c>
      <c r="F8" s="24" t="s">
        <v>92</v>
      </c>
      <c r="G8" s="199"/>
    </row>
    <row r="9" spans="1:7" ht="15">
      <c r="A9" s="11" t="s">
        <v>93</v>
      </c>
      <c r="B9" s="33">
        <f aca="true" t="shared" si="0" ref="B9:G9">SUM(B10:B55)</f>
        <v>198795577.71000004</v>
      </c>
      <c r="C9" s="33">
        <f t="shared" si="0"/>
        <v>81985810.16000001</v>
      </c>
      <c r="D9" s="33">
        <f t="shared" si="0"/>
        <v>280781387.87000006</v>
      </c>
      <c r="E9" s="33">
        <f t="shared" si="0"/>
        <v>250028040.68</v>
      </c>
      <c r="F9" s="33">
        <f t="shared" si="0"/>
        <v>254556016.54000002</v>
      </c>
      <c r="G9" s="33">
        <f t="shared" si="0"/>
        <v>30753347.190000005</v>
      </c>
    </row>
    <row r="10" spans="1:7" ht="15">
      <c r="A10" s="49" t="s">
        <v>333</v>
      </c>
      <c r="B10" s="50">
        <v>2617857.2</v>
      </c>
      <c r="C10" s="50">
        <v>3483450.13</v>
      </c>
      <c r="D10" s="34">
        <f>B10+C10</f>
        <v>6101307.33</v>
      </c>
      <c r="E10" s="50">
        <v>6093080.81</v>
      </c>
      <c r="F10" s="50">
        <v>5325815.73</v>
      </c>
      <c r="G10" s="34">
        <f>D10-E10</f>
        <v>8226.520000000484</v>
      </c>
    </row>
    <row r="11" spans="1:7" ht="15">
      <c r="A11" s="49" t="s">
        <v>334</v>
      </c>
      <c r="B11" s="50">
        <v>1227183.57</v>
      </c>
      <c r="C11" s="50">
        <v>84955.66</v>
      </c>
      <c r="D11" s="34">
        <f aca="true" t="shared" si="1" ref="D11:D17">B11+C11</f>
        <v>1312139.23</v>
      </c>
      <c r="E11" s="50">
        <v>1233635.39</v>
      </c>
      <c r="F11" s="50">
        <v>1187634.49</v>
      </c>
      <c r="G11" s="34">
        <f aca="true" t="shared" si="2" ref="G11:G17">D11-E11</f>
        <v>78503.84000000008</v>
      </c>
    </row>
    <row r="12" spans="1:7" ht="15">
      <c r="A12" s="49" t="s">
        <v>335</v>
      </c>
      <c r="B12" s="50">
        <v>12666375.14</v>
      </c>
      <c r="C12" s="50">
        <v>-951853.37</v>
      </c>
      <c r="D12" s="34">
        <f t="shared" si="1"/>
        <v>11714521.770000001</v>
      </c>
      <c r="E12" s="50">
        <v>11714521.77</v>
      </c>
      <c r="F12" s="50">
        <v>11265627.77</v>
      </c>
      <c r="G12" s="34">
        <f t="shared" si="2"/>
        <v>0</v>
      </c>
    </row>
    <row r="13" spans="1:7" ht="15">
      <c r="A13" s="49" t="s">
        <v>336</v>
      </c>
      <c r="B13" s="50">
        <v>5530348.32</v>
      </c>
      <c r="C13" s="50">
        <v>958645.32</v>
      </c>
      <c r="D13" s="34">
        <f t="shared" si="1"/>
        <v>6488993.640000001</v>
      </c>
      <c r="E13" s="50">
        <v>6488993.64</v>
      </c>
      <c r="F13" s="50">
        <v>6043026.7</v>
      </c>
      <c r="G13" s="34">
        <f t="shared" si="2"/>
        <v>0</v>
      </c>
    </row>
    <row r="14" spans="1:7" ht="15">
      <c r="A14" s="49" t="s">
        <v>337</v>
      </c>
      <c r="B14" s="50">
        <v>2290584.58</v>
      </c>
      <c r="C14" s="50">
        <v>895262.07</v>
      </c>
      <c r="D14" s="34">
        <f t="shared" si="1"/>
        <v>3185846.65</v>
      </c>
      <c r="E14" s="50">
        <v>3185846.65</v>
      </c>
      <c r="F14" s="50">
        <v>2686107.84</v>
      </c>
      <c r="G14" s="34">
        <f t="shared" si="2"/>
        <v>0</v>
      </c>
    </row>
    <row r="15" spans="1:7" ht="15">
      <c r="A15" s="49" t="s">
        <v>338</v>
      </c>
      <c r="B15" s="50">
        <v>677860.67</v>
      </c>
      <c r="C15" s="50">
        <v>38827.81</v>
      </c>
      <c r="D15" s="34">
        <f t="shared" si="1"/>
        <v>716688.48</v>
      </c>
      <c r="E15" s="50">
        <v>716688.48</v>
      </c>
      <c r="F15" s="50">
        <v>705468.91</v>
      </c>
      <c r="G15" s="34">
        <f t="shared" si="2"/>
        <v>0</v>
      </c>
    </row>
    <row r="16" spans="1:7" ht="15">
      <c r="A16" s="49" t="s">
        <v>339</v>
      </c>
      <c r="B16" s="50">
        <v>1094561.43</v>
      </c>
      <c r="C16" s="50">
        <v>-108350.84</v>
      </c>
      <c r="D16" s="34">
        <f t="shared" si="1"/>
        <v>986210.59</v>
      </c>
      <c r="E16" s="50">
        <v>986210.59</v>
      </c>
      <c r="F16" s="50">
        <v>981620.45</v>
      </c>
      <c r="G16" s="34">
        <f t="shared" si="2"/>
        <v>0</v>
      </c>
    </row>
    <row r="17" spans="1:7" ht="15">
      <c r="A17" s="49" t="s">
        <v>340</v>
      </c>
      <c r="B17" s="50">
        <v>764499.36</v>
      </c>
      <c r="C17" s="50">
        <v>43691.66</v>
      </c>
      <c r="D17" s="34">
        <f t="shared" si="1"/>
        <v>808191.02</v>
      </c>
      <c r="E17" s="50">
        <v>808191.02</v>
      </c>
      <c r="F17" s="50">
        <v>704030.03</v>
      </c>
      <c r="G17" s="34">
        <f t="shared" si="2"/>
        <v>0</v>
      </c>
    </row>
    <row r="18" spans="1:7" ht="15">
      <c r="A18" s="49" t="s">
        <v>341</v>
      </c>
      <c r="B18" s="50">
        <v>2854011.42</v>
      </c>
      <c r="C18" s="50">
        <v>53377.66</v>
      </c>
      <c r="D18" s="34">
        <f aca="true" t="shared" si="3" ref="D18:D54">B18+C18</f>
        <v>2907389.08</v>
      </c>
      <c r="E18" s="50">
        <v>2907389.08</v>
      </c>
      <c r="F18" s="50">
        <v>2874445.99</v>
      </c>
      <c r="G18" s="34">
        <f aca="true" t="shared" si="4" ref="G18:G54">D18-E18</f>
        <v>0</v>
      </c>
    </row>
    <row r="19" spans="1:7" ht="15">
      <c r="A19" s="49" t="s">
        <v>342</v>
      </c>
      <c r="B19" s="50">
        <v>383452.59</v>
      </c>
      <c r="C19" s="50">
        <v>15901.31</v>
      </c>
      <c r="D19" s="34">
        <f t="shared" si="3"/>
        <v>399353.9</v>
      </c>
      <c r="E19" s="50">
        <v>399353.9</v>
      </c>
      <c r="F19" s="50">
        <v>399353.9</v>
      </c>
      <c r="G19" s="34">
        <f t="shared" si="4"/>
        <v>0</v>
      </c>
    </row>
    <row r="20" spans="1:7" ht="15">
      <c r="A20" s="49" t="s">
        <v>343</v>
      </c>
      <c r="B20" s="50">
        <v>683273.64</v>
      </c>
      <c r="C20" s="50">
        <v>34625.9</v>
      </c>
      <c r="D20" s="34">
        <f t="shared" si="3"/>
        <v>717899.54</v>
      </c>
      <c r="E20" s="50">
        <v>717899.54</v>
      </c>
      <c r="F20" s="50">
        <v>710183.54</v>
      </c>
      <c r="G20" s="34">
        <f t="shared" si="4"/>
        <v>0</v>
      </c>
    </row>
    <row r="21" spans="1:7" ht="15">
      <c r="A21" s="49" t="s">
        <v>344</v>
      </c>
      <c r="B21" s="50">
        <v>205301.82</v>
      </c>
      <c r="C21" s="50">
        <v>7964.18</v>
      </c>
      <c r="D21" s="34">
        <f t="shared" si="3"/>
        <v>213266</v>
      </c>
      <c r="E21" s="50">
        <v>213266</v>
      </c>
      <c r="F21" s="50">
        <v>213013.7</v>
      </c>
      <c r="G21" s="34">
        <f t="shared" si="4"/>
        <v>0</v>
      </c>
    </row>
    <row r="22" spans="1:7" ht="15">
      <c r="A22" s="49" t="s">
        <v>345</v>
      </c>
      <c r="B22" s="50">
        <v>290288.98</v>
      </c>
      <c r="C22" s="50">
        <v>85248.27</v>
      </c>
      <c r="D22" s="34">
        <f t="shared" si="3"/>
        <v>375537.25</v>
      </c>
      <c r="E22" s="50">
        <v>375537.25</v>
      </c>
      <c r="F22" s="50">
        <v>372687.25</v>
      </c>
      <c r="G22" s="34">
        <f t="shared" si="4"/>
        <v>0</v>
      </c>
    </row>
    <row r="23" spans="1:7" ht="15">
      <c r="A23" s="49" t="s">
        <v>346</v>
      </c>
      <c r="B23" s="50">
        <v>145602.76</v>
      </c>
      <c r="C23" s="50">
        <v>7711.74</v>
      </c>
      <c r="D23" s="34">
        <f t="shared" si="3"/>
        <v>153314.5</v>
      </c>
      <c r="E23" s="50">
        <v>153314.5</v>
      </c>
      <c r="F23" s="50">
        <v>151206.82</v>
      </c>
      <c r="G23" s="34">
        <f t="shared" si="4"/>
        <v>0</v>
      </c>
    </row>
    <row r="24" spans="1:7" ht="15">
      <c r="A24" s="49" t="s">
        <v>347</v>
      </c>
      <c r="B24" s="50">
        <v>1798062.92</v>
      </c>
      <c r="C24" s="50">
        <v>-60988.04</v>
      </c>
      <c r="D24" s="34">
        <f t="shared" si="3"/>
        <v>1737074.88</v>
      </c>
      <c r="E24" s="50">
        <v>1737074.88</v>
      </c>
      <c r="F24" s="50">
        <v>1672706.33</v>
      </c>
      <c r="G24" s="34">
        <f t="shared" si="4"/>
        <v>0</v>
      </c>
    </row>
    <row r="25" spans="1:7" ht="15">
      <c r="A25" s="49" t="s">
        <v>348</v>
      </c>
      <c r="B25" s="50">
        <v>1890816.67</v>
      </c>
      <c r="C25" s="50">
        <v>-17527.55</v>
      </c>
      <c r="D25" s="34">
        <f t="shared" si="3"/>
        <v>1873289.1199999999</v>
      </c>
      <c r="E25" s="50">
        <v>1873289.12</v>
      </c>
      <c r="F25" s="50">
        <v>1845519.02</v>
      </c>
      <c r="G25" s="34">
        <f t="shared" si="4"/>
        <v>0</v>
      </c>
    </row>
    <row r="26" spans="1:7" ht="15">
      <c r="A26" s="49" t="s">
        <v>349</v>
      </c>
      <c r="B26" s="50">
        <v>759158.75</v>
      </c>
      <c r="C26" s="50">
        <v>-89809.6</v>
      </c>
      <c r="D26" s="34">
        <f t="shared" si="3"/>
        <v>669349.15</v>
      </c>
      <c r="E26" s="50">
        <v>669349.15</v>
      </c>
      <c r="F26" s="50">
        <v>659840.89</v>
      </c>
      <c r="G26" s="34">
        <f t="shared" si="4"/>
        <v>0</v>
      </c>
    </row>
    <row r="27" spans="1:7" ht="15">
      <c r="A27" s="49" t="s">
        <v>350</v>
      </c>
      <c r="B27" s="50">
        <v>23631494.01</v>
      </c>
      <c r="C27" s="50">
        <v>11477402.92</v>
      </c>
      <c r="D27" s="34">
        <f t="shared" si="3"/>
        <v>35108896.93</v>
      </c>
      <c r="E27" s="50">
        <v>23331903.94</v>
      </c>
      <c r="F27" s="50">
        <v>23060523.21</v>
      </c>
      <c r="G27" s="34">
        <f t="shared" si="4"/>
        <v>11776992.989999998</v>
      </c>
    </row>
    <row r="28" spans="1:7" ht="15">
      <c r="A28" s="49" t="s">
        <v>351</v>
      </c>
      <c r="B28" s="50">
        <v>3833126.18</v>
      </c>
      <c r="C28" s="50">
        <v>-486117.83</v>
      </c>
      <c r="D28" s="34">
        <f t="shared" si="3"/>
        <v>3347008.35</v>
      </c>
      <c r="E28" s="50">
        <v>3347008.35</v>
      </c>
      <c r="F28" s="50">
        <v>3289508.9</v>
      </c>
      <c r="G28" s="34">
        <f t="shared" si="4"/>
        <v>0</v>
      </c>
    </row>
    <row r="29" spans="1:7" ht="15">
      <c r="A29" s="49" t="s">
        <v>352</v>
      </c>
      <c r="B29" s="50">
        <v>1515470.18</v>
      </c>
      <c r="C29" s="50">
        <v>-23882.15</v>
      </c>
      <c r="D29" s="34">
        <f t="shared" si="3"/>
        <v>1491588.03</v>
      </c>
      <c r="E29" s="50">
        <v>1491588.03</v>
      </c>
      <c r="F29" s="50">
        <v>1475151.47</v>
      </c>
      <c r="G29" s="34">
        <f t="shared" si="4"/>
        <v>0</v>
      </c>
    </row>
    <row r="30" spans="1:7" ht="15">
      <c r="A30" s="49" t="s">
        <v>353</v>
      </c>
      <c r="B30" s="50">
        <v>5535960.5</v>
      </c>
      <c r="C30" s="50">
        <v>1170404.13</v>
      </c>
      <c r="D30" s="34">
        <f t="shared" si="3"/>
        <v>6706364.63</v>
      </c>
      <c r="E30" s="50">
        <v>6706364.63</v>
      </c>
      <c r="F30" s="50">
        <v>6422999.53</v>
      </c>
      <c r="G30" s="34">
        <f t="shared" si="4"/>
        <v>0</v>
      </c>
    </row>
    <row r="31" spans="1:7" ht="15">
      <c r="A31" s="49" t="s">
        <v>354</v>
      </c>
      <c r="B31" s="50">
        <v>1688751.23</v>
      </c>
      <c r="C31" s="50">
        <v>300022.91</v>
      </c>
      <c r="D31" s="34">
        <f t="shared" si="3"/>
        <v>1988774.14</v>
      </c>
      <c r="E31" s="50">
        <v>1988774.14</v>
      </c>
      <c r="F31" s="50">
        <v>1893190.29</v>
      </c>
      <c r="G31" s="34">
        <f t="shared" si="4"/>
        <v>0</v>
      </c>
    </row>
    <row r="32" spans="1:7" ht="15">
      <c r="A32" s="49" t="s">
        <v>355</v>
      </c>
      <c r="B32" s="50">
        <v>1047718.19</v>
      </c>
      <c r="C32" s="50">
        <v>-31128.69</v>
      </c>
      <c r="D32" s="34">
        <f t="shared" si="3"/>
        <v>1016589.5</v>
      </c>
      <c r="E32" s="50">
        <v>1016589.5</v>
      </c>
      <c r="F32" s="50">
        <v>956900.66</v>
      </c>
      <c r="G32" s="34">
        <f t="shared" si="4"/>
        <v>0</v>
      </c>
    </row>
    <row r="33" spans="1:7" ht="15">
      <c r="A33" s="49" t="s">
        <v>356</v>
      </c>
      <c r="B33" s="50">
        <v>3367515.67</v>
      </c>
      <c r="C33" s="50">
        <v>3103867.42</v>
      </c>
      <c r="D33" s="34">
        <f t="shared" si="3"/>
        <v>6471383.09</v>
      </c>
      <c r="E33" s="50">
        <v>6471383.09</v>
      </c>
      <c r="F33" s="50">
        <v>6451534.85</v>
      </c>
      <c r="G33" s="34">
        <f t="shared" si="4"/>
        <v>0</v>
      </c>
    </row>
    <row r="34" spans="1:7" ht="15">
      <c r="A34" s="49" t="s">
        <v>357</v>
      </c>
      <c r="B34" s="50">
        <v>1013059.21</v>
      </c>
      <c r="C34" s="50">
        <v>349073.64</v>
      </c>
      <c r="D34" s="34">
        <f t="shared" si="3"/>
        <v>1362132.85</v>
      </c>
      <c r="E34" s="50">
        <v>1362132.85</v>
      </c>
      <c r="F34" s="50">
        <v>1240505.89</v>
      </c>
      <c r="G34" s="34">
        <f t="shared" si="4"/>
        <v>0</v>
      </c>
    </row>
    <row r="35" spans="1:7" ht="15">
      <c r="A35" s="49" t="s">
        <v>358</v>
      </c>
      <c r="B35" s="50">
        <v>970540.04</v>
      </c>
      <c r="C35" s="50">
        <v>-125043.96</v>
      </c>
      <c r="D35" s="34">
        <f t="shared" si="3"/>
        <v>845496.0800000001</v>
      </c>
      <c r="E35" s="50">
        <v>845496.08</v>
      </c>
      <c r="F35" s="50">
        <v>836299.29</v>
      </c>
      <c r="G35" s="34">
        <f t="shared" si="4"/>
        <v>0</v>
      </c>
    </row>
    <row r="36" spans="1:7" ht="15">
      <c r="A36" s="49" t="s">
        <v>359</v>
      </c>
      <c r="B36" s="50">
        <v>2019522.34</v>
      </c>
      <c r="C36" s="50">
        <v>-47056.8</v>
      </c>
      <c r="D36" s="34">
        <f t="shared" si="3"/>
        <v>1972465.54</v>
      </c>
      <c r="E36" s="50">
        <v>1972465.54</v>
      </c>
      <c r="F36" s="50">
        <v>1963837.26</v>
      </c>
      <c r="G36" s="34">
        <f t="shared" si="4"/>
        <v>0</v>
      </c>
    </row>
    <row r="37" spans="1:7" ht="15">
      <c r="A37" s="49" t="s">
        <v>360</v>
      </c>
      <c r="B37" s="50">
        <v>1365689.96</v>
      </c>
      <c r="C37" s="50">
        <v>75874.82</v>
      </c>
      <c r="D37" s="34">
        <f t="shared" si="3"/>
        <v>1441564.78</v>
      </c>
      <c r="E37" s="50">
        <v>1441564.78</v>
      </c>
      <c r="F37" s="50">
        <v>1347607.61</v>
      </c>
      <c r="G37" s="34">
        <f t="shared" si="4"/>
        <v>0</v>
      </c>
    </row>
    <row r="38" spans="1:7" ht="15">
      <c r="A38" s="49" t="s">
        <v>361</v>
      </c>
      <c r="B38" s="50">
        <v>49991.43</v>
      </c>
      <c r="C38" s="50">
        <v>-23800.82</v>
      </c>
      <c r="D38" s="34">
        <f t="shared" si="3"/>
        <v>26190.61</v>
      </c>
      <c r="E38" s="50">
        <v>26190.61</v>
      </c>
      <c r="F38" s="50">
        <v>25321.77</v>
      </c>
      <c r="G38" s="34">
        <f t="shared" si="4"/>
        <v>0</v>
      </c>
    </row>
    <row r="39" spans="1:7" ht="15">
      <c r="A39" s="49" t="s">
        <v>362</v>
      </c>
      <c r="B39" s="50">
        <v>2289520.11</v>
      </c>
      <c r="C39" s="50">
        <v>1243535.39</v>
      </c>
      <c r="D39" s="34">
        <f t="shared" si="3"/>
        <v>3533055.5</v>
      </c>
      <c r="E39" s="50">
        <v>3533055.5</v>
      </c>
      <c r="F39" s="50">
        <v>3446832.1</v>
      </c>
      <c r="G39" s="34">
        <f t="shared" si="4"/>
        <v>0</v>
      </c>
    </row>
    <row r="40" spans="1:7" ht="15">
      <c r="A40" s="49" t="s">
        <v>363</v>
      </c>
      <c r="B40" s="50">
        <v>6782546.27</v>
      </c>
      <c r="C40" s="50">
        <v>12185126.35</v>
      </c>
      <c r="D40" s="34">
        <f t="shared" si="3"/>
        <v>18967672.619999997</v>
      </c>
      <c r="E40" s="50">
        <v>18967672.62</v>
      </c>
      <c r="F40" s="50">
        <v>14695948.8</v>
      </c>
      <c r="G40" s="34">
        <f t="shared" si="4"/>
        <v>0</v>
      </c>
    </row>
    <row r="41" spans="1:7" ht="15">
      <c r="A41" s="49" t="s">
        <v>364</v>
      </c>
      <c r="B41" s="50">
        <v>703818.44</v>
      </c>
      <c r="C41" s="50">
        <v>-5936.45</v>
      </c>
      <c r="D41" s="34">
        <f t="shared" si="3"/>
        <v>697881.99</v>
      </c>
      <c r="E41" s="50">
        <v>697881.99</v>
      </c>
      <c r="F41" s="50">
        <v>691463.06</v>
      </c>
      <c r="G41" s="34">
        <f t="shared" si="4"/>
        <v>0</v>
      </c>
    </row>
    <row r="42" spans="1:7" ht="15">
      <c r="A42" s="49" t="s">
        <v>365</v>
      </c>
      <c r="B42" s="50">
        <v>4089305.99</v>
      </c>
      <c r="C42" s="50">
        <v>-164608.02</v>
      </c>
      <c r="D42" s="34">
        <f t="shared" si="3"/>
        <v>3924697.97</v>
      </c>
      <c r="E42" s="50">
        <v>3924697.97</v>
      </c>
      <c r="F42" s="50">
        <v>3905840.66</v>
      </c>
      <c r="G42" s="34">
        <f t="shared" si="4"/>
        <v>0</v>
      </c>
    </row>
    <row r="43" spans="1:7" ht="15">
      <c r="A43" s="49" t="s">
        <v>366</v>
      </c>
      <c r="B43" s="50">
        <v>942785.69</v>
      </c>
      <c r="C43" s="50">
        <v>-48520.1</v>
      </c>
      <c r="D43" s="34">
        <f t="shared" si="3"/>
        <v>894265.59</v>
      </c>
      <c r="E43" s="50">
        <v>894265.59</v>
      </c>
      <c r="F43" s="50">
        <v>879078.97</v>
      </c>
      <c r="G43" s="34">
        <f t="shared" si="4"/>
        <v>0</v>
      </c>
    </row>
    <row r="44" spans="1:7" ht="15">
      <c r="A44" s="49" t="s">
        <v>367</v>
      </c>
      <c r="B44" s="50">
        <v>38405971.66</v>
      </c>
      <c r="C44" s="50">
        <v>27254007.01</v>
      </c>
      <c r="D44" s="34">
        <f t="shared" si="3"/>
        <v>65659978.67</v>
      </c>
      <c r="E44" s="50">
        <v>46822041.4</v>
      </c>
      <c r="F44" s="50">
        <v>46761978.73</v>
      </c>
      <c r="G44" s="34">
        <f t="shared" si="4"/>
        <v>18837937.270000003</v>
      </c>
    </row>
    <row r="45" spans="1:7" ht="15">
      <c r="A45" s="49" t="s">
        <v>368</v>
      </c>
      <c r="B45" s="50">
        <v>134505.6</v>
      </c>
      <c r="C45" s="50">
        <v>-128076.8</v>
      </c>
      <c r="D45" s="34">
        <f t="shared" si="3"/>
        <v>6428.800000000003</v>
      </c>
      <c r="E45" s="50">
        <v>6428.8</v>
      </c>
      <c r="F45" s="50">
        <v>6428.8</v>
      </c>
      <c r="G45" s="34">
        <f t="shared" si="4"/>
        <v>0</v>
      </c>
    </row>
    <row r="46" spans="1:7" ht="15">
      <c r="A46" s="49" t="s">
        <v>369</v>
      </c>
      <c r="B46" s="50">
        <v>943073.68</v>
      </c>
      <c r="C46" s="50">
        <v>21279.76</v>
      </c>
      <c r="D46" s="34">
        <f t="shared" si="3"/>
        <v>964353.4400000001</v>
      </c>
      <c r="E46" s="50">
        <v>964353.44</v>
      </c>
      <c r="F46" s="50">
        <v>920091.25</v>
      </c>
      <c r="G46" s="34">
        <f t="shared" si="4"/>
        <v>0</v>
      </c>
    </row>
    <row r="47" spans="1:7" ht="15">
      <c r="A47" s="49" t="s">
        <v>370</v>
      </c>
      <c r="B47" s="50">
        <v>1608150.08</v>
      </c>
      <c r="C47" s="50">
        <v>198056.93</v>
      </c>
      <c r="D47" s="34">
        <f t="shared" si="3"/>
        <v>1806207.01</v>
      </c>
      <c r="E47" s="50">
        <v>1806207.01</v>
      </c>
      <c r="F47" s="50">
        <v>1793531.77</v>
      </c>
      <c r="G47" s="34">
        <f t="shared" si="4"/>
        <v>0</v>
      </c>
    </row>
    <row r="48" spans="1:7" ht="15">
      <c r="A48" s="49" t="s">
        <v>371</v>
      </c>
      <c r="B48" s="50">
        <v>23695571.14</v>
      </c>
      <c r="C48" s="50">
        <v>10280316.08</v>
      </c>
      <c r="D48" s="34">
        <f t="shared" si="3"/>
        <v>33975887.22</v>
      </c>
      <c r="E48" s="50">
        <v>33975887.22</v>
      </c>
      <c r="F48" s="50">
        <v>48063677.56</v>
      </c>
      <c r="G48" s="34">
        <f t="shared" si="4"/>
        <v>0</v>
      </c>
    </row>
    <row r="49" spans="1:7" ht="15">
      <c r="A49" s="49" t="s">
        <v>372</v>
      </c>
      <c r="B49" s="50">
        <v>2625151.75</v>
      </c>
      <c r="C49" s="50">
        <v>78843.9</v>
      </c>
      <c r="D49" s="34">
        <f t="shared" si="3"/>
        <v>2703995.65</v>
      </c>
      <c r="E49" s="50">
        <v>2703995.65</v>
      </c>
      <c r="F49" s="50">
        <v>2599552.24</v>
      </c>
      <c r="G49" s="34">
        <f t="shared" si="4"/>
        <v>0</v>
      </c>
    </row>
    <row r="50" spans="1:7" ht="15">
      <c r="A50" s="49" t="s">
        <v>373</v>
      </c>
      <c r="B50" s="50">
        <v>2047035.42</v>
      </c>
      <c r="C50" s="50">
        <v>1071535.44</v>
      </c>
      <c r="D50" s="34">
        <f t="shared" si="3"/>
        <v>3118570.86</v>
      </c>
      <c r="E50" s="50">
        <v>3118570.86</v>
      </c>
      <c r="F50" s="50">
        <v>2456338.06</v>
      </c>
      <c r="G50" s="34">
        <f t="shared" si="4"/>
        <v>0</v>
      </c>
    </row>
    <row r="51" spans="1:7" ht="15">
      <c r="A51" s="49" t="s">
        <v>374</v>
      </c>
      <c r="B51" s="50">
        <v>758967.12</v>
      </c>
      <c r="C51" s="50">
        <v>481224.54</v>
      </c>
      <c r="D51" s="34">
        <f t="shared" si="3"/>
        <v>1240191.66</v>
      </c>
      <c r="E51" s="50">
        <v>1240191.66</v>
      </c>
      <c r="F51" s="50">
        <v>1234977.53</v>
      </c>
      <c r="G51" s="34">
        <f t="shared" si="4"/>
        <v>0</v>
      </c>
    </row>
    <row r="52" spans="1:7" ht="15">
      <c r="A52" s="49" t="s">
        <v>375</v>
      </c>
      <c r="B52" s="50">
        <v>23812328.39</v>
      </c>
      <c r="C52" s="50">
        <v>8612703.93</v>
      </c>
      <c r="D52" s="34">
        <f t="shared" si="3"/>
        <v>32425032.32</v>
      </c>
      <c r="E52" s="50">
        <v>32373345.75</v>
      </c>
      <c r="F52" s="50">
        <v>31622754.63</v>
      </c>
      <c r="G52" s="34">
        <f t="shared" si="4"/>
        <v>51686.5700000003</v>
      </c>
    </row>
    <row r="53" spans="1:7" ht="15">
      <c r="A53" s="49" t="s">
        <v>376</v>
      </c>
      <c r="B53" s="50">
        <v>1320447.61</v>
      </c>
      <c r="C53" s="50">
        <v>-110979.2</v>
      </c>
      <c r="D53" s="34">
        <f t="shared" si="3"/>
        <v>1209468.4100000001</v>
      </c>
      <c r="E53" s="50">
        <v>1209468.41</v>
      </c>
      <c r="F53" s="50">
        <v>1200978.79</v>
      </c>
      <c r="G53" s="34">
        <f t="shared" si="4"/>
        <v>0</v>
      </c>
    </row>
    <row r="54" spans="1:7" ht="15">
      <c r="A54" s="49" t="s">
        <v>377</v>
      </c>
      <c r="B54" s="50">
        <v>6718320</v>
      </c>
      <c r="C54" s="50">
        <v>796553.5</v>
      </c>
      <c r="D54" s="34">
        <f t="shared" si="3"/>
        <v>7514873.5</v>
      </c>
      <c r="E54" s="50">
        <v>7514873.5</v>
      </c>
      <c r="F54" s="50">
        <v>7514873.5</v>
      </c>
      <c r="G54" s="34">
        <f t="shared" si="4"/>
        <v>0</v>
      </c>
    </row>
    <row r="55" spans="1:7" ht="15">
      <c r="A55" s="13" t="s">
        <v>94</v>
      </c>
      <c r="B55" s="35"/>
      <c r="C55" s="35"/>
      <c r="D55" s="35"/>
      <c r="E55" s="35"/>
      <c r="F55" s="35"/>
      <c r="G55" s="35"/>
    </row>
    <row r="56" spans="1:7" ht="15">
      <c r="A56" s="12" t="s">
        <v>95</v>
      </c>
      <c r="B56" s="36">
        <f aca="true" t="shared" si="5" ref="B56:G56">SUM(B57:B68)</f>
        <v>135193024.05</v>
      </c>
      <c r="C56" s="36">
        <f t="shared" si="5"/>
        <v>151695333.52</v>
      </c>
      <c r="D56" s="36">
        <f t="shared" si="5"/>
        <v>286888357.57</v>
      </c>
      <c r="E56" s="36">
        <f t="shared" si="5"/>
        <v>184479609.54999998</v>
      </c>
      <c r="F56" s="36">
        <f t="shared" si="5"/>
        <v>179624804.24</v>
      </c>
      <c r="G56" s="36">
        <f t="shared" si="5"/>
        <v>102408748.02000001</v>
      </c>
    </row>
    <row r="57" spans="1:7" ht="15">
      <c r="A57" s="49" t="s">
        <v>350</v>
      </c>
      <c r="B57" s="50">
        <v>0</v>
      </c>
      <c r="C57" s="50">
        <v>5669584.8</v>
      </c>
      <c r="D57" s="34">
        <f aca="true" t="shared" si="6" ref="D57:D68">B57+C57</f>
        <v>5669584.8</v>
      </c>
      <c r="E57" s="50">
        <v>5669584.8</v>
      </c>
      <c r="F57" s="50">
        <v>5669584.8</v>
      </c>
      <c r="G57" s="34">
        <f aca="true" t="shared" si="7" ref="G57:G68">D57-E57</f>
        <v>0</v>
      </c>
    </row>
    <row r="58" spans="1:7" ht="15">
      <c r="A58" s="49" t="s">
        <v>353</v>
      </c>
      <c r="B58" s="50">
        <v>39554856.75</v>
      </c>
      <c r="C58" s="50">
        <v>142179952.62</v>
      </c>
      <c r="D58" s="34">
        <f t="shared" si="6"/>
        <v>181734809.37</v>
      </c>
      <c r="E58" s="50">
        <v>79344443.36</v>
      </c>
      <c r="F58" s="50">
        <v>78005724.07</v>
      </c>
      <c r="G58" s="34">
        <f t="shared" si="7"/>
        <v>102390366.01</v>
      </c>
    </row>
    <row r="59" spans="1:7" ht="15">
      <c r="A59" s="49" t="s">
        <v>354</v>
      </c>
      <c r="B59" s="50">
        <v>1700000</v>
      </c>
      <c r="C59" s="50">
        <v>201892.99</v>
      </c>
      <c r="D59" s="34">
        <f t="shared" si="6"/>
        <v>1901892.99</v>
      </c>
      <c r="E59" s="50">
        <v>1901892.99</v>
      </c>
      <c r="F59" s="50">
        <v>1901892.99</v>
      </c>
      <c r="G59" s="34">
        <f t="shared" si="7"/>
        <v>0</v>
      </c>
    </row>
    <row r="60" spans="1:7" ht="15">
      <c r="A60" s="49" t="s">
        <v>355</v>
      </c>
      <c r="B60" s="50">
        <v>20820000</v>
      </c>
      <c r="C60" s="50">
        <v>-3538573.19</v>
      </c>
      <c r="D60" s="34">
        <f t="shared" si="6"/>
        <v>17281426.81</v>
      </c>
      <c r="E60" s="50">
        <v>17281426.81</v>
      </c>
      <c r="F60" s="50">
        <v>17281426.81</v>
      </c>
      <c r="G60" s="34">
        <f t="shared" si="7"/>
        <v>0</v>
      </c>
    </row>
    <row r="61" spans="1:7" ht="15">
      <c r="A61" s="49" t="s">
        <v>356</v>
      </c>
      <c r="B61" s="50">
        <v>20357331.87</v>
      </c>
      <c r="C61" s="50">
        <v>6448220.41</v>
      </c>
      <c r="D61" s="34">
        <f t="shared" si="6"/>
        <v>26805552.28</v>
      </c>
      <c r="E61" s="50">
        <v>26805552.28</v>
      </c>
      <c r="F61" s="50">
        <v>26805552.28</v>
      </c>
      <c r="G61" s="34">
        <f t="shared" si="7"/>
        <v>0</v>
      </c>
    </row>
    <row r="62" spans="1:7" ht="15">
      <c r="A62" s="49" t="s">
        <v>359</v>
      </c>
      <c r="B62" s="50">
        <v>700000</v>
      </c>
      <c r="C62" s="50">
        <v>-392600</v>
      </c>
      <c r="D62" s="34">
        <f t="shared" si="6"/>
        <v>307400</v>
      </c>
      <c r="E62" s="50">
        <v>307400</v>
      </c>
      <c r="F62" s="50">
        <v>307400</v>
      </c>
      <c r="G62" s="34">
        <f t="shared" si="7"/>
        <v>0</v>
      </c>
    </row>
    <row r="63" spans="1:7" ht="15">
      <c r="A63" s="49" t="s">
        <v>362</v>
      </c>
      <c r="B63" s="50">
        <v>12000001</v>
      </c>
      <c r="C63" s="50">
        <v>1681435.85</v>
      </c>
      <c r="D63" s="34">
        <f t="shared" si="6"/>
        <v>13681436.85</v>
      </c>
      <c r="E63" s="50">
        <v>13670377.62</v>
      </c>
      <c r="F63" s="50">
        <v>11677471.93</v>
      </c>
      <c r="G63" s="34">
        <f t="shared" si="7"/>
        <v>11059.230000000447</v>
      </c>
    </row>
    <row r="64" spans="1:7" ht="15">
      <c r="A64" s="49" t="s">
        <v>365</v>
      </c>
      <c r="B64" s="50">
        <v>10000001</v>
      </c>
      <c r="C64" s="50">
        <v>-4057258.83</v>
      </c>
      <c r="D64" s="34">
        <f t="shared" si="6"/>
        <v>5942742.17</v>
      </c>
      <c r="E64" s="50">
        <v>5942741.7</v>
      </c>
      <c r="F64" s="50">
        <v>5942741.7</v>
      </c>
      <c r="G64" s="34">
        <f t="shared" si="7"/>
        <v>0.4699999997392297</v>
      </c>
    </row>
    <row r="65" spans="1:7" ht="15">
      <c r="A65" s="49" t="s">
        <v>367</v>
      </c>
      <c r="B65" s="50">
        <v>30060833.43</v>
      </c>
      <c r="C65" s="50">
        <v>1695860.69</v>
      </c>
      <c r="D65" s="34">
        <f>B65+C65</f>
        <v>31756694.12</v>
      </c>
      <c r="E65" s="50">
        <v>31756501.42</v>
      </c>
      <c r="F65" s="50">
        <v>31426307.42</v>
      </c>
      <c r="G65" s="34">
        <f>D65-E65</f>
        <v>192.69999999925494</v>
      </c>
    </row>
    <row r="66" spans="1:7" ht="15">
      <c r="A66" s="49" t="s">
        <v>373</v>
      </c>
      <c r="B66" s="50">
        <v>0</v>
      </c>
      <c r="C66" s="50">
        <v>606818.18</v>
      </c>
      <c r="D66" s="34">
        <f>B66+C66</f>
        <v>606818.18</v>
      </c>
      <c r="E66" s="50">
        <v>606702.24</v>
      </c>
      <c r="F66" s="50">
        <v>606702.24</v>
      </c>
      <c r="G66" s="34">
        <f>D66-E66</f>
        <v>115.94000000006054</v>
      </c>
    </row>
    <row r="67" spans="1:7" ht="15">
      <c r="A67" s="49" t="s">
        <v>376</v>
      </c>
      <c r="B67" s="50">
        <v>0</v>
      </c>
      <c r="C67" s="50">
        <v>1200000</v>
      </c>
      <c r="D67" s="34">
        <f>B67+C67</f>
        <v>1200000</v>
      </c>
      <c r="E67" s="50">
        <v>1192986.33</v>
      </c>
      <c r="F67" s="50">
        <v>0</v>
      </c>
      <c r="G67" s="34">
        <f>D67-E67</f>
        <v>7013.6699999999255</v>
      </c>
    </row>
    <row r="68" spans="1:7" ht="15">
      <c r="A68" s="13" t="s">
        <v>94</v>
      </c>
      <c r="B68" s="35"/>
      <c r="C68" s="35"/>
      <c r="D68" s="34">
        <f t="shared" si="6"/>
        <v>0</v>
      </c>
      <c r="E68" s="34"/>
      <c r="F68" s="34"/>
      <c r="G68" s="34">
        <f t="shared" si="7"/>
        <v>0</v>
      </c>
    </row>
    <row r="69" spans="1:7" ht="15">
      <c r="A69" s="12" t="s">
        <v>87</v>
      </c>
      <c r="B69" s="36">
        <f>B9+B56</f>
        <v>333988601.76000005</v>
      </c>
      <c r="C69" s="36">
        <f>C9+C56</f>
        <v>233681143.68</v>
      </c>
      <c r="D69" s="36">
        <f>B69+C69</f>
        <v>567669745.44</v>
      </c>
      <c r="E69" s="36">
        <f>E9+E56</f>
        <v>434507650.23</v>
      </c>
      <c r="F69" s="36">
        <f>F9+F56</f>
        <v>434180820.78000003</v>
      </c>
      <c r="G69" s="36">
        <f>D69-E69</f>
        <v>133162095.21000004</v>
      </c>
    </row>
    <row r="70" spans="1:7" ht="15">
      <c r="A70" s="5"/>
      <c r="B70" s="37"/>
      <c r="C70" s="37"/>
      <c r="D70" s="37"/>
      <c r="E70" s="37"/>
      <c r="F70" s="37"/>
      <c r="G70" s="37"/>
    </row>
  </sheetData>
  <sheetProtection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54" r:id="rId1"/>
  <headerFooter>
    <oddFooter>&amp;CPágina &amp;P de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view="pageBreakPreview" zoomScale="60" zoomScalePageLayoutView="0" workbookViewId="0" topLeftCell="A22">
      <selection activeCell="A2" sqref="A2:G2"/>
    </sheetView>
  </sheetViews>
  <sheetFormatPr defaultColWidth="11.421875" defaultRowHeight="15"/>
  <cols>
    <col min="1" max="1" width="70.28125" style="0" customWidth="1"/>
    <col min="2" max="7" width="22.00390625" style="0" customWidth="1"/>
  </cols>
  <sheetData>
    <row r="1" spans="1:7" ht="51.75" customHeight="1">
      <c r="A1" s="206" t="s">
        <v>330</v>
      </c>
      <c r="B1" s="207"/>
      <c r="C1" s="207"/>
      <c r="D1" s="207"/>
      <c r="E1" s="207"/>
      <c r="F1" s="207"/>
      <c r="G1" s="207"/>
    </row>
    <row r="2" spans="1:7" ht="15">
      <c r="A2" s="200" t="s">
        <v>331</v>
      </c>
      <c r="B2" s="201"/>
      <c r="C2" s="201"/>
      <c r="D2" s="201"/>
      <c r="E2" s="201"/>
      <c r="F2" s="201"/>
      <c r="G2" s="202"/>
    </row>
    <row r="3" spans="1:7" ht="15">
      <c r="A3" s="203" t="s">
        <v>96</v>
      </c>
      <c r="B3" s="204"/>
      <c r="C3" s="204"/>
      <c r="D3" s="204"/>
      <c r="E3" s="204"/>
      <c r="F3" s="204"/>
      <c r="G3" s="205"/>
    </row>
    <row r="4" spans="1:7" ht="15">
      <c r="A4" s="203" t="s">
        <v>97</v>
      </c>
      <c r="B4" s="204"/>
      <c r="C4" s="204"/>
      <c r="D4" s="204"/>
      <c r="E4" s="204"/>
      <c r="F4" s="204"/>
      <c r="G4" s="205"/>
    </row>
    <row r="5" spans="1:7" ht="15">
      <c r="A5" s="203" t="s">
        <v>332</v>
      </c>
      <c r="B5" s="204"/>
      <c r="C5" s="204"/>
      <c r="D5" s="204"/>
      <c r="E5" s="204"/>
      <c r="F5" s="204"/>
      <c r="G5" s="205"/>
    </row>
    <row r="6" spans="1:7" ht="15">
      <c r="A6" s="194" t="s">
        <v>3</v>
      </c>
      <c r="B6" s="195"/>
      <c r="C6" s="195"/>
      <c r="D6" s="195"/>
      <c r="E6" s="195"/>
      <c r="F6" s="195"/>
      <c r="G6" s="196"/>
    </row>
    <row r="7" spans="1:7" ht="15">
      <c r="A7" s="204" t="s">
        <v>4</v>
      </c>
      <c r="B7" s="194" t="s">
        <v>5</v>
      </c>
      <c r="C7" s="195"/>
      <c r="D7" s="195"/>
      <c r="E7" s="195"/>
      <c r="F7" s="196"/>
      <c r="G7" s="190" t="s">
        <v>98</v>
      </c>
    </row>
    <row r="8" spans="1:7" ht="30">
      <c r="A8" s="204"/>
      <c r="B8" s="14" t="s">
        <v>7</v>
      </c>
      <c r="C8" s="4" t="s">
        <v>99</v>
      </c>
      <c r="D8" s="14" t="s">
        <v>9</v>
      </c>
      <c r="E8" s="14" t="s">
        <v>10</v>
      </c>
      <c r="F8" s="15" t="s">
        <v>92</v>
      </c>
      <c r="G8" s="189"/>
    </row>
    <row r="9" spans="1:7" ht="15">
      <c r="A9" s="11" t="s">
        <v>100</v>
      </c>
      <c r="B9" s="38">
        <f aca="true" t="shared" si="0" ref="B9:G9">B10+B19+B27+B37</f>
        <v>198795577.71</v>
      </c>
      <c r="C9" s="38">
        <f t="shared" si="0"/>
        <v>81985810.16</v>
      </c>
      <c r="D9" s="38">
        <f t="shared" si="0"/>
        <v>280781387.86999995</v>
      </c>
      <c r="E9" s="38">
        <f t="shared" si="0"/>
        <v>250028040.68</v>
      </c>
      <c r="F9" s="38">
        <f t="shared" si="0"/>
        <v>254556016.54</v>
      </c>
      <c r="G9" s="38">
        <f t="shared" si="0"/>
        <v>30753347.18999999</v>
      </c>
    </row>
    <row r="10" spans="1:7" ht="15">
      <c r="A10" s="17" t="s">
        <v>101</v>
      </c>
      <c r="B10" s="39">
        <f aca="true" t="shared" si="1" ref="B10:G10">SUM(B11:B18)</f>
        <v>125767563.36</v>
      </c>
      <c r="C10" s="39">
        <f t="shared" si="1"/>
        <v>47795533.04</v>
      </c>
      <c r="D10" s="39">
        <f t="shared" si="1"/>
        <v>173563096.39999998</v>
      </c>
      <c r="E10" s="39">
        <f t="shared" si="1"/>
        <v>142809749.21</v>
      </c>
      <c r="F10" s="39">
        <f t="shared" si="1"/>
        <v>140004013.66</v>
      </c>
      <c r="G10" s="39">
        <f t="shared" si="1"/>
        <v>30753347.18999999</v>
      </c>
    </row>
    <row r="11" spans="1:8" ht="15">
      <c r="A11" s="19" t="s">
        <v>102</v>
      </c>
      <c r="B11" s="51">
        <v>13893558.71</v>
      </c>
      <c r="C11" s="51">
        <v>-866897.71</v>
      </c>
      <c r="D11" s="39">
        <f>B11+C11</f>
        <v>13026661</v>
      </c>
      <c r="E11" s="51">
        <v>12948157.16</v>
      </c>
      <c r="F11" s="51">
        <v>12453262.26</v>
      </c>
      <c r="G11" s="39">
        <f>D11-E11</f>
        <v>78503.83999999985</v>
      </c>
      <c r="H11" s="28" t="s">
        <v>274</v>
      </c>
    </row>
    <row r="12" spans="1:8" ht="15">
      <c r="A12" s="19" t="s">
        <v>103</v>
      </c>
      <c r="B12" s="51">
        <v>973562.62</v>
      </c>
      <c r="C12" s="51">
        <v>119874.17</v>
      </c>
      <c r="D12" s="39">
        <f aca="true" t="shared" si="2" ref="D12:D18">B12+C12</f>
        <v>1093436.79</v>
      </c>
      <c r="E12" s="51">
        <v>1093436.79</v>
      </c>
      <c r="F12" s="51">
        <v>1082870.79</v>
      </c>
      <c r="G12" s="39">
        <f aca="true" t="shared" si="3" ref="G12:G18">D12-E12</f>
        <v>0</v>
      </c>
      <c r="H12" s="28" t="s">
        <v>275</v>
      </c>
    </row>
    <row r="13" spans="1:8" ht="15">
      <c r="A13" s="19" t="s">
        <v>104</v>
      </c>
      <c r="B13" s="51">
        <v>14614275.59</v>
      </c>
      <c r="C13" s="51">
        <v>1008065.35</v>
      </c>
      <c r="D13" s="39">
        <f t="shared" si="2"/>
        <v>15622340.94</v>
      </c>
      <c r="E13" s="51">
        <v>15614114.42</v>
      </c>
      <c r="F13" s="51">
        <v>15082471.12</v>
      </c>
      <c r="G13" s="39">
        <f t="shared" si="3"/>
        <v>8226.519999999553</v>
      </c>
      <c r="H13" s="28" t="s">
        <v>276</v>
      </c>
    </row>
    <row r="14" spans="1:8" ht="15">
      <c r="A14" s="19" t="s">
        <v>105</v>
      </c>
      <c r="B14" s="39">
        <v>0</v>
      </c>
      <c r="C14" s="39">
        <v>0</v>
      </c>
      <c r="D14" s="39">
        <f t="shared" si="2"/>
        <v>0</v>
      </c>
      <c r="E14" s="39">
        <v>0</v>
      </c>
      <c r="F14" s="39">
        <v>0</v>
      </c>
      <c r="G14" s="39">
        <f t="shared" si="3"/>
        <v>0</v>
      </c>
      <c r="H14" s="28" t="s">
        <v>277</v>
      </c>
    </row>
    <row r="15" spans="1:8" ht="15">
      <c r="A15" s="19" t="s">
        <v>106</v>
      </c>
      <c r="B15" s="51">
        <v>29262683.11</v>
      </c>
      <c r="C15" s="51">
        <v>10928817.05</v>
      </c>
      <c r="D15" s="39">
        <f t="shared" si="2"/>
        <v>40191500.16</v>
      </c>
      <c r="E15" s="51">
        <v>28414507.17</v>
      </c>
      <c r="F15" s="51">
        <v>28021258.44</v>
      </c>
      <c r="G15" s="39">
        <f t="shared" si="3"/>
        <v>11776992.989999995</v>
      </c>
      <c r="H15" s="28" t="s">
        <v>278</v>
      </c>
    </row>
    <row r="16" spans="1:8" ht="15">
      <c r="A16" s="19" t="s">
        <v>107</v>
      </c>
      <c r="B16" s="39">
        <v>0</v>
      </c>
      <c r="C16" s="39">
        <v>0</v>
      </c>
      <c r="D16" s="39">
        <f t="shared" si="2"/>
        <v>0</v>
      </c>
      <c r="E16" s="39">
        <v>0</v>
      </c>
      <c r="F16" s="39">
        <v>0</v>
      </c>
      <c r="G16" s="39">
        <f t="shared" si="3"/>
        <v>0</v>
      </c>
      <c r="H16" s="28" t="s">
        <v>279</v>
      </c>
    </row>
    <row r="17" spans="1:8" ht="15">
      <c r="A17" s="19" t="s">
        <v>108</v>
      </c>
      <c r="B17" s="51">
        <v>39483550.94</v>
      </c>
      <c r="C17" s="51">
        <v>27147209.97</v>
      </c>
      <c r="D17" s="39">
        <f t="shared" si="2"/>
        <v>66630760.91</v>
      </c>
      <c r="E17" s="51">
        <v>47792823.64</v>
      </c>
      <c r="F17" s="51">
        <v>47688498.78</v>
      </c>
      <c r="G17" s="39">
        <f t="shared" si="3"/>
        <v>18837937.269999996</v>
      </c>
      <c r="H17" s="28" t="s">
        <v>280</v>
      </c>
    </row>
    <row r="18" spans="1:8" ht="15">
      <c r="A18" s="19" t="s">
        <v>109</v>
      </c>
      <c r="B18" s="51">
        <v>27539932.39</v>
      </c>
      <c r="C18" s="51">
        <v>9458464.21</v>
      </c>
      <c r="D18" s="39">
        <f t="shared" si="2"/>
        <v>36998396.6</v>
      </c>
      <c r="E18" s="51">
        <v>36946710.03</v>
      </c>
      <c r="F18" s="51">
        <v>35675652.27</v>
      </c>
      <c r="G18" s="39">
        <f t="shared" si="3"/>
        <v>51686.5700000003</v>
      </c>
      <c r="H18" s="28" t="s">
        <v>281</v>
      </c>
    </row>
    <row r="19" spans="1:7" ht="15">
      <c r="A19" s="17" t="s">
        <v>110</v>
      </c>
      <c r="B19" s="39">
        <f aca="true" t="shared" si="4" ref="B19:G19">SUM(B20:B26)</f>
        <v>36916667.14</v>
      </c>
      <c r="C19" s="39">
        <f t="shared" si="4"/>
        <v>23079958.63</v>
      </c>
      <c r="D19" s="39">
        <f t="shared" si="4"/>
        <v>59996625.769999996</v>
      </c>
      <c r="E19" s="39">
        <f t="shared" si="4"/>
        <v>59996625.77</v>
      </c>
      <c r="F19" s="39">
        <f t="shared" si="4"/>
        <v>53274079.38999999</v>
      </c>
      <c r="G19" s="39">
        <f t="shared" si="4"/>
        <v>0</v>
      </c>
    </row>
    <row r="20" spans="1:8" ht="15">
      <c r="A20" s="19" t="s">
        <v>111</v>
      </c>
      <c r="B20" s="39">
        <v>0</v>
      </c>
      <c r="C20" s="39">
        <v>0</v>
      </c>
      <c r="D20" s="39">
        <f aca="true" t="shared" si="5" ref="D20:D26">B20+C20</f>
        <v>0</v>
      </c>
      <c r="E20" s="39">
        <v>0</v>
      </c>
      <c r="F20" s="39">
        <v>0</v>
      </c>
      <c r="G20" s="39">
        <f aca="true" t="shared" si="6" ref="G20:G26">D20-E20</f>
        <v>0</v>
      </c>
      <c r="H20" s="28" t="s">
        <v>282</v>
      </c>
    </row>
    <row r="21" spans="1:8" ht="15">
      <c r="A21" s="19" t="s">
        <v>112</v>
      </c>
      <c r="B21" s="51">
        <v>21973420.43</v>
      </c>
      <c r="C21" s="51">
        <v>6094591.94</v>
      </c>
      <c r="D21" s="39">
        <f t="shared" si="5"/>
        <v>28068012.37</v>
      </c>
      <c r="E21" s="51">
        <v>28068012.37</v>
      </c>
      <c r="F21" s="51">
        <v>27184581.49</v>
      </c>
      <c r="G21" s="39">
        <f t="shared" si="6"/>
        <v>0</v>
      </c>
      <c r="H21" s="28" t="s">
        <v>283</v>
      </c>
    </row>
    <row r="22" spans="1:8" ht="15">
      <c r="A22" s="19" t="s">
        <v>113</v>
      </c>
      <c r="B22" s="51">
        <v>6782546.27</v>
      </c>
      <c r="C22" s="51">
        <v>12185126.35</v>
      </c>
      <c r="D22" s="39">
        <f t="shared" si="5"/>
        <v>18967672.619999997</v>
      </c>
      <c r="E22" s="51">
        <v>18967672.62</v>
      </c>
      <c r="F22" s="51">
        <v>14695948.8</v>
      </c>
      <c r="G22" s="39">
        <f t="shared" si="6"/>
        <v>0</v>
      </c>
      <c r="H22" s="28" t="s">
        <v>284</v>
      </c>
    </row>
    <row r="23" spans="1:8" ht="15">
      <c r="A23" s="19" t="s">
        <v>114</v>
      </c>
      <c r="B23" s="51">
        <v>3572784.85</v>
      </c>
      <c r="C23" s="51">
        <v>968520.42</v>
      </c>
      <c r="D23" s="39">
        <f t="shared" si="5"/>
        <v>4541305.2700000005</v>
      </c>
      <c r="E23" s="51">
        <v>4541305.27</v>
      </c>
      <c r="F23" s="51">
        <v>3870330.55</v>
      </c>
      <c r="G23" s="39">
        <f t="shared" si="6"/>
        <v>0</v>
      </c>
      <c r="H23" s="28" t="s">
        <v>285</v>
      </c>
    </row>
    <row r="24" spans="1:8" ht="15">
      <c r="A24" s="19" t="s">
        <v>115</v>
      </c>
      <c r="B24" s="51">
        <v>758967.12</v>
      </c>
      <c r="C24" s="51">
        <v>481224.54</v>
      </c>
      <c r="D24" s="39">
        <f t="shared" si="5"/>
        <v>1240191.66</v>
      </c>
      <c r="E24" s="51">
        <v>1240191.66</v>
      </c>
      <c r="F24" s="51">
        <v>1234977.53</v>
      </c>
      <c r="G24" s="39">
        <f t="shared" si="6"/>
        <v>0</v>
      </c>
      <c r="H24" s="28" t="s">
        <v>286</v>
      </c>
    </row>
    <row r="25" spans="1:8" ht="15">
      <c r="A25" s="19" t="s">
        <v>116</v>
      </c>
      <c r="B25" s="51">
        <v>942785.69</v>
      </c>
      <c r="C25" s="51">
        <v>-48520.1</v>
      </c>
      <c r="D25" s="39">
        <f t="shared" si="5"/>
        <v>894265.59</v>
      </c>
      <c r="E25" s="51">
        <v>894265.59</v>
      </c>
      <c r="F25" s="51">
        <v>879078.97</v>
      </c>
      <c r="G25" s="39">
        <f t="shared" si="6"/>
        <v>0</v>
      </c>
      <c r="H25" s="28" t="s">
        <v>287</v>
      </c>
    </row>
    <row r="26" spans="1:8" ht="15">
      <c r="A26" s="19" t="s">
        <v>117</v>
      </c>
      <c r="B26" s="51">
        <v>2886162.78</v>
      </c>
      <c r="C26" s="51">
        <v>3399015.48</v>
      </c>
      <c r="D26" s="39">
        <f t="shared" si="5"/>
        <v>6285178.26</v>
      </c>
      <c r="E26" s="51">
        <v>6285178.26</v>
      </c>
      <c r="F26" s="51">
        <v>5409162.05</v>
      </c>
      <c r="G26" s="39">
        <f t="shared" si="6"/>
        <v>0</v>
      </c>
      <c r="H26" s="28" t="s">
        <v>288</v>
      </c>
    </row>
    <row r="27" spans="1:7" ht="15">
      <c r="A27" s="17" t="s">
        <v>118</v>
      </c>
      <c r="B27" s="39">
        <f aca="true" t="shared" si="7" ref="B27:G27">SUM(B28:B36)</f>
        <v>29393027.21</v>
      </c>
      <c r="C27" s="39">
        <f t="shared" si="7"/>
        <v>10313764.99</v>
      </c>
      <c r="D27" s="39">
        <f t="shared" si="7"/>
        <v>39706792.2</v>
      </c>
      <c r="E27" s="39">
        <f t="shared" si="7"/>
        <v>39706792.2</v>
      </c>
      <c r="F27" s="39">
        <f t="shared" si="7"/>
        <v>53763049.99</v>
      </c>
      <c r="G27" s="39">
        <f t="shared" si="7"/>
        <v>0</v>
      </c>
    </row>
    <row r="28" spans="1:8" ht="15">
      <c r="A28" s="21" t="s">
        <v>119</v>
      </c>
      <c r="B28" s="51">
        <v>1608150.08</v>
      </c>
      <c r="C28" s="51">
        <v>198056.93</v>
      </c>
      <c r="D28" s="39">
        <f aca="true" t="shared" si="8" ref="D28:D36">B28+C28</f>
        <v>1806207.01</v>
      </c>
      <c r="E28" s="51">
        <v>1806207.01</v>
      </c>
      <c r="F28" s="51">
        <v>1793531.77</v>
      </c>
      <c r="G28" s="39">
        <f aca="true" t="shared" si="9" ref="G28:G36">D28-E28</f>
        <v>0</v>
      </c>
      <c r="H28" s="28" t="s">
        <v>289</v>
      </c>
    </row>
    <row r="29" spans="1:8" ht="15">
      <c r="A29" s="19" t="s">
        <v>120</v>
      </c>
      <c r="B29" s="51">
        <v>4089305.99</v>
      </c>
      <c r="C29" s="51">
        <v>-164608.02</v>
      </c>
      <c r="D29" s="39">
        <f t="shared" si="8"/>
        <v>3924697.97</v>
      </c>
      <c r="E29" s="51">
        <v>3924697.97</v>
      </c>
      <c r="F29" s="51">
        <v>3905840.66</v>
      </c>
      <c r="G29" s="39">
        <f t="shared" si="9"/>
        <v>0</v>
      </c>
      <c r="H29" s="28" t="s">
        <v>290</v>
      </c>
    </row>
    <row r="30" spans="1:8" ht="15">
      <c r="A30" s="19" t="s">
        <v>121</v>
      </c>
      <c r="B30" s="39">
        <v>0</v>
      </c>
      <c r="C30" s="39">
        <v>0</v>
      </c>
      <c r="D30" s="39">
        <f t="shared" si="8"/>
        <v>0</v>
      </c>
      <c r="E30" s="39">
        <v>0</v>
      </c>
      <c r="F30" s="39">
        <v>0</v>
      </c>
      <c r="G30" s="39">
        <f t="shared" si="9"/>
        <v>0</v>
      </c>
      <c r="H30" s="28" t="s">
        <v>291</v>
      </c>
    </row>
    <row r="31" spans="1:8" ht="15">
      <c r="A31" s="19" t="s">
        <v>122</v>
      </c>
      <c r="B31" s="39">
        <v>0</v>
      </c>
      <c r="C31" s="39">
        <v>0</v>
      </c>
      <c r="D31" s="39">
        <f t="shared" si="8"/>
        <v>0</v>
      </c>
      <c r="E31" s="39">
        <v>0</v>
      </c>
      <c r="F31" s="39">
        <v>0</v>
      </c>
      <c r="G31" s="39">
        <f t="shared" si="9"/>
        <v>0</v>
      </c>
      <c r="H31" s="28" t="s">
        <v>292</v>
      </c>
    </row>
    <row r="32" spans="1:8" ht="15">
      <c r="A32" s="19" t="s">
        <v>123</v>
      </c>
      <c r="B32" s="39">
        <v>0</v>
      </c>
      <c r="C32" s="39">
        <v>0</v>
      </c>
      <c r="D32" s="39">
        <f t="shared" si="8"/>
        <v>0</v>
      </c>
      <c r="E32" s="39">
        <v>0</v>
      </c>
      <c r="F32" s="39">
        <v>0</v>
      </c>
      <c r="G32" s="39">
        <f t="shared" si="9"/>
        <v>0</v>
      </c>
      <c r="H32" s="28" t="s">
        <v>293</v>
      </c>
    </row>
    <row r="33" spans="1:8" ht="15">
      <c r="A33" s="19" t="s">
        <v>124</v>
      </c>
      <c r="B33" s="39">
        <v>0</v>
      </c>
      <c r="C33" s="39">
        <v>0</v>
      </c>
      <c r="D33" s="39">
        <f t="shared" si="8"/>
        <v>0</v>
      </c>
      <c r="E33" s="39">
        <v>0</v>
      </c>
      <c r="F33" s="39">
        <v>0</v>
      </c>
      <c r="G33" s="39">
        <f t="shared" si="9"/>
        <v>0</v>
      </c>
      <c r="H33" s="28" t="s">
        <v>294</v>
      </c>
    </row>
    <row r="34" spans="1:8" ht="15">
      <c r="A34" s="19" t="s">
        <v>125</v>
      </c>
      <c r="B34" s="51">
        <v>23695571.14</v>
      </c>
      <c r="C34" s="51">
        <v>10280316.08</v>
      </c>
      <c r="D34" s="39">
        <f t="shared" si="8"/>
        <v>33975887.22</v>
      </c>
      <c r="E34" s="51">
        <v>33975887.22</v>
      </c>
      <c r="F34" s="51">
        <v>48063677.56</v>
      </c>
      <c r="G34" s="39">
        <f t="shared" si="9"/>
        <v>0</v>
      </c>
      <c r="H34" s="28" t="s">
        <v>295</v>
      </c>
    </row>
    <row r="35" spans="1:8" ht="15">
      <c r="A35" s="19" t="s">
        <v>126</v>
      </c>
      <c r="B35" s="39">
        <v>0</v>
      </c>
      <c r="C35" s="39">
        <v>0</v>
      </c>
      <c r="D35" s="39">
        <f t="shared" si="8"/>
        <v>0</v>
      </c>
      <c r="E35" s="39">
        <v>0</v>
      </c>
      <c r="F35" s="39">
        <v>0</v>
      </c>
      <c r="G35" s="39">
        <f t="shared" si="9"/>
        <v>0</v>
      </c>
      <c r="H35" s="28" t="s">
        <v>296</v>
      </c>
    </row>
    <row r="36" spans="1:8" ht="15">
      <c r="A36" s="19" t="s">
        <v>127</v>
      </c>
      <c r="B36" s="39">
        <v>0</v>
      </c>
      <c r="C36" s="39">
        <v>0</v>
      </c>
      <c r="D36" s="39">
        <f t="shared" si="8"/>
        <v>0</v>
      </c>
      <c r="E36" s="39">
        <v>0</v>
      </c>
      <c r="F36" s="39">
        <v>0</v>
      </c>
      <c r="G36" s="39">
        <f t="shared" si="9"/>
        <v>0</v>
      </c>
      <c r="H36" s="28" t="s">
        <v>297</v>
      </c>
    </row>
    <row r="37" spans="1:7" ht="30">
      <c r="A37" s="20" t="s">
        <v>128</v>
      </c>
      <c r="B37" s="39">
        <f aca="true" t="shared" si="10" ref="B37:G37">SUM(B38:B41)</f>
        <v>6718320</v>
      </c>
      <c r="C37" s="39">
        <f t="shared" si="10"/>
        <v>796553.5</v>
      </c>
      <c r="D37" s="39">
        <f t="shared" si="10"/>
        <v>7514873.5</v>
      </c>
      <c r="E37" s="39">
        <f t="shared" si="10"/>
        <v>7514873.5</v>
      </c>
      <c r="F37" s="39">
        <f t="shared" si="10"/>
        <v>7514873.5</v>
      </c>
      <c r="G37" s="39">
        <f t="shared" si="10"/>
        <v>0</v>
      </c>
    </row>
    <row r="38" spans="1:8" ht="30">
      <c r="A38" s="21" t="s">
        <v>129</v>
      </c>
      <c r="B38" s="39">
        <v>0</v>
      </c>
      <c r="C38" s="39">
        <v>0</v>
      </c>
      <c r="D38" s="39">
        <f>B38+C38</f>
        <v>0</v>
      </c>
      <c r="E38" s="39">
        <v>0</v>
      </c>
      <c r="F38" s="39">
        <v>0</v>
      </c>
      <c r="G38" s="39">
        <f>D38-E38</f>
        <v>0</v>
      </c>
      <c r="H38" s="28" t="s">
        <v>298</v>
      </c>
    </row>
    <row r="39" spans="1:8" ht="30">
      <c r="A39" s="21" t="s">
        <v>130</v>
      </c>
      <c r="B39" s="51">
        <v>6718320</v>
      </c>
      <c r="C39" s="51">
        <v>796553.5</v>
      </c>
      <c r="D39" s="39">
        <f>B39+C39</f>
        <v>7514873.5</v>
      </c>
      <c r="E39" s="51">
        <v>7514873.5</v>
      </c>
      <c r="F39" s="51">
        <v>7514873.5</v>
      </c>
      <c r="G39" s="39">
        <f>D39-E39</f>
        <v>0</v>
      </c>
      <c r="H39" s="28" t="s">
        <v>299</v>
      </c>
    </row>
    <row r="40" spans="1:8" ht="15">
      <c r="A40" s="21" t="s">
        <v>131</v>
      </c>
      <c r="B40" s="39">
        <v>0</v>
      </c>
      <c r="C40" s="39">
        <v>0</v>
      </c>
      <c r="D40" s="39">
        <f>B40+C40</f>
        <v>0</v>
      </c>
      <c r="E40" s="39">
        <v>0</v>
      </c>
      <c r="F40" s="39">
        <v>0</v>
      </c>
      <c r="G40" s="39">
        <f>D40-E40</f>
        <v>0</v>
      </c>
      <c r="H40" s="28" t="s">
        <v>300</v>
      </c>
    </row>
    <row r="41" spans="1:8" ht="15">
      <c r="A41" s="21" t="s">
        <v>132</v>
      </c>
      <c r="B41" s="39">
        <v>0</v>
      </c>
      <c r="C41" s="39">
        <v>0</v>
      </c>
      <c r="D41" s="39">
        <f>B41+C41</f>
        <v>0</v>
      </c>
      <c r="E41" s="39">
        <v>0</v>
      </c>
      <c r="F41" s="39">
        <v>0</v>
      </c>
      <c r="G41" s="39">
        <f>D41-E41</f>
        <v>0</v>
      </c>
      <c r="H41" s="28" t="s">
        <v>301</v>
      </c>
    </row>
    <row r="42" spans="1:7" ht="15">
      <c r="A42" s="21"/>
      <c r="B42" s="39"/>
      <c r="C42" s="39"/>
      <c r="D42" s="39"/>
      <c r="E42" s="39"/>
      <c r="F42" s="39"/>
      <c r="G42" s="39"/>
    </row>
    <row r="43" spans="1:7" ht="15">
      <c r="A43" s="12" t="s">
        <v>133</v>
      </c>
      <c r="B43" s="40">
        <f aca="true" t="shared" si="11" ref="B43:G43">B44+B53+B61+B71</f>
        <v>135193024.05</v>
      </c>
      <c r="C43" s="40">
        <f t="shared" si="11"/>
        <v>151695333.51999998</v>
      </c>
      <c r="D43" s="40">
        <f t="shared" si="11"/>
        <v>286888357.57</v>
      </c>
      <c r="E43" s="40">
        <f t="shared" si="11"/>
        <v>184479609.54999998</v>
      </c>
      <c r="F43" s="40">
        <f t="shared" si="11"/>
        <v>179624804.24</v>
      </c>
      <c r="G43" s="40">
        <f t="shared" si="11"/>
        <v>102408748.01999998</v>
      </c>
    </row>
    <row r="44" spans="1:7" ht="15">
      <c r="A44" s="17" t="s">
        <v>134</v>
      </c>
      <c r="B44" s="39">
        <f aca="true" t="shared" si="12" ref="B44:G44">SUM(B45:B52)</f>
        <v>30060833.43</v>
      </c>
      <c r="C44" s="39">
        <f t="shared" si="12"/>
        <v>13535447.2</v>
      </c>
      <c r="D44" s="39">
        <f t="shared" si="12"/>
        <v>43596280.63</v>
      </c>
      <c r="E44" s="39">
        <f t="shared" si="12"/>
        <v>43596087.910000004</v>
      </c>
      <c r="F44" s="39">
        <f t="shared" si="12"/>
        <v>42272166.06</v>
      </c>
      <c r="G44" s="39">
        <f t="shared" si="12"/>
        <v>192.7199999988079</v>
      </c>
    </row>
    <row r="45" spans="1:8" ht="15">
      <c r="A45" s="21" t="s">
        <v>102</v>
      </c>
      <c r="B45" s="39">
        <v>0</v>
      </c>
      <c r="C45" s="39">
        <v>0</v>
      </c>
      <c r="D45" s="39">
        <f aca="true" t="shared" si="13" ref="D45:D52">B45+C45</f>
        <v>0</v>
      </c>
      <c r="E45" s="39">
        <v>0</v>
      </c>
      <c r="F45" s="39">
        <v>0</v>
      </c>
      <c r="G45" s="39">
        <f aca="true" t="shared" si="14" ref="G45:G52">D45-E45</f>
        <v>0</v>
      </c>
      <c r="H45" s="28" t="s">
        <v>302</v>
      </c>
    </row>
    <row r="46" spans="1:8" ht="15">
      <c r="A46" s="21" t="s">
        <v>103</v>
      </c>
      <c r="B46" s="39">
        <v>0</v>
      </c>
      <c r="C46" s="39">
        <v>0</v>
      </c>
      <c r="D46" s="39">
        <f t="shared" si="13"/>
        <v>0</v>
      </c>
      <c r="E46" s="39">
        <v>0</v>
      </c>
      <c r="F46" s="39">
        <v>0</v>
      </c>
      <c r="G46" s="39">
        <f t="shared" si="14"/>
        <v>0</v>
      </c>
      <c r="H46" s="28" t="s">
        <v>303</v>
      </c>
    </row>
    <row r="47" spans="1:8" ht="15">
      <c r="A47" s="21" t="s">
        <v>104</v>
      </c>
      <c r="B47" s="51">
        <v>0</v>
      </c>
      <c r="C47" s="51">
        <v>6170001.71</v>
      </c>
      <c r="D47" s="39">
        <f t="shared" si="13"/>
        <v>6170001.71</v>
      </c>
      <c r="E47" s="51">
        <v>6170001.69</v>
      </c>
      <c r="F47" s="51">
        <v>5176273.84</v>
      </c>
      <c r="G47" s="39">
        <f t="shared" si="14"/>
        <v>0.019999999552965164</v>
      </c>
      <c r="H47" s="28" t="s">
        <v>304</v>
      </c>
    </row>
    <row r="48" spans="1:8" ht="15">
      <c r="A48" s="21" t="s">
        <v>105</v>
      </c>
      <c r="B48" s="39">
        <v>0</v>
      </c>
      <c r="C48" s="39">
        <v>0</v>
      </c>
      <c r="D48" s="39">
        <f t="shared" si="13"/>
        <v>0</v>
      </c>
      <c r="E48" s="39">
        <v>0</v>
      </c>
      <c r="F48" s="39">
        <v>0</v>
      </c>
      <c r="G48" s="39">
        <f t="shared" si="14"/>
        <v>0</v>
      </c>
      <c r="H48" s="28" t="s">
        <v>305</v>
      </c>
    </row>
    <row r="49" spans="1:8" ht="15">
      <c r="A49" s="21" t="s">
        <v>106</v>
      </c>
      <c r="B49" s="51">
        <v>0</v>
      </c>
      <c r="C49" s="51">
        <v>5669584.8</v>
      </c>
      <c r="D49" s="39">
        <f t="shared" si="13"/>
        <v>5669584.8</v>
      </c>
      <c r="E49" s="51">
        <v>5669584.8</v>
      </c>
      <c r="F49" s="51">
        <v>5669584.8</v>
      </c>
      <c r="G49" s="39">
        <f t="shared" si="14"/>
        <v>0</v>
      </c>
      <c r="H49" s="28" t="s">
        <v>306</v>
      </c>
    </row>
    <row r="50" spans="1:8" ht="15">
      <c r="A50" s="21" t="s">
        <v>107</v>
      </c>
      <c r="B50" s="39">
        <v>0</v>
      </c>
      <c r="C50" s="39">
        <v>0</v>
      </c>
      <c r="D50" s="39">
        <f t="shared" si="13"/>
        <v>0</v>
      </c>
      <c r="E50" s="39">
        <v>0</v>
      </c>
      <c r="F50" s="39">
        <v>0</v>
      </c>
      <c r="G50" s="39">
        <f t="shared" si="14"/>
        <v>0</v>
      </c>
      <c r="H50" s="28" t="s">
        <v>307</v>
      </c>
    </row>
    <row r="51" spans="1:8" ht="15">
      <c r="A51" s="21" t="s">
        <v>108</v>
      </c>
      <c r="B51" s="51">
        <v>30060833.43</v>
      </c>
      <c r="C51" s="51">
        <v>1695860.69</v>
      </c>
      <c r="D51" s="39">
        <f t="shared" si="13"/>
        <v>31756694.12</v>
      </c>
      <c r="E51" s="51">
        <v>31756501.42</v>
      </c>
      <c r="F51" s="51">
        <v>31426307.42</v>
      </c>
      <c r="G51" s="39">
        <f t="shared" si="14"/>
        <v>192.69999999925494</v>
      </c>
      <c r="H51" s="28" t="s">
        <v>308</v>
      </c>
    </row>
    <row r="52" spans="1:8" ht="15">
      <c r="A52" s="21" t="s">
        <v>109</v>
      </c>
      <c r="B52" s="39">
        <v>0</v>
      </c>
      <c r="C52" s="39">
        <v>0</v>
      </c>
      <c r="D52" s="39">
        <f t="shared" si="13"/>
        <v>0</v>
      </c>
      <c r="E52" s="39">
        <v>0</v>
      </c>
      <c r="F52" s="39">
        <v>0</v>
      </c>
      <c r="G52" s="39">
        <f t="shared" si="14"/>
        <v>0</v>
      </c>
      <c r="H52" s="28" t="s">
        <v>309</v>
      </c>
    </row>
    <row r="53" spans="1:7" ht="15">
      <c r="A53" s="17" t="s">
        <v>110</v>
      </c>
      <c r="B53" s="39">
        <f aca="true" t="shared" si="15" ref="B53:G53">SUM(B54:B60)</f>
        <v>95132189.62</v>
      </c>
      <c r="C53" s="39">
        <f t="shared" si="15"/>
        <v>146628856.1</v>
      </c>
      <c r="D53" s="39">
        <f t="shared" si="15"/>
        <v>241761045.71999997</v>
      </c>
      <c r="E53" s="39">
        <f t="shared" si="15"/>
        <v>139352490.89</v>
      </c>
      <c r="F53" s="39">
        <f t="shared" si="15"/>
        <v>135821607.43</v>
      </c>
      <c r="G53" s="39">
        <f t="shared" si="15"/>
        <v>102408554.82999998</v>
      </c>
    </row>
    <row r="54" spans="1:8" ht="15">
      <c r="A54" s="21" t="s">
        <v>111</v>
      </c>
      <c r="B54" s="51">
        <v>0</v>
      </c>
      <c r="C54" s="51">
        <v>6977795.51</v>
      </c>
      <c r="D54" s="39">
        <f aca="true" t="shared" si="16" ref="D54:D60">B54+C54</f>
        <v>6977795.51</v>
      </c>
      <c r="E54" s="51">
        <v>3832980.36</v>
      </c>
      <c r="F54" s="51">
        <v>3832980.36</v>
      </c>
      <c r="G54" s="39">
        <f aca="true" t="shared" si="17" ref="G54:G60">D54-E54</f>
        <v>3144815.15</v>
      </c>
      <c r="H54" s="28" t="s">
        <v>310</v>
      </c>
    </row>
    <row r="55" spans="1:8" ht="15">
      <c r="A55" s="21" t="s">
        <v>112</v>
      </c>
      <c r="B55" s="51">
        <v>95132189.62</v>
      </c>
      <c r="C55" s="51">
        <v>89213848.83</v>
      </c>
      <c r="D55" s="39">
        <f t="shared" si="16"/>
        <v>184346038.45</v>
      </c>
      <c r="E55" s="51">
        <v>130356353.89</v>
      </c>
      <c r="F55" s="51">
        <v>128018456.76</v>
      </c>
      <c r="G55" s="39">
        <f t="shared" si="17"/>
        <v>53989684.55999999</v>
      </c>
      <c r="H55" s="28" t="s">
        <v>311</v>
      </c>
    </row>
    <row r="56" spans="1:8" ht="15">
      <c r="A56" s="21" t="s">
        <v>113</v>
      </c>
      <c r="B56" s="39">
        <v>0</v>
      </c>
      <c r="C56" s="39">
        <v>0</v>
      </c>
      <c r="D56" s="39">
        <f t="shared" si="16"/>
        <v>0</v>
      </c>
      <c r="E56" s="39">
        <v>0</v>
      </c>
      <c r="F56" s="39">
        <v>0</v>
      </c>
      <c r="G56" s="39">
        <f t="shared" si="17"/>
        <v>0</v>
      </c>
      <c r="H56" s="28" t="s">
        <v>312</v>
      </c>
    </row>
    <row r="57" spans="1:8" ht="15">
      <c r="A57" s="16" t="s">
        <v>114</v>
      </c>
      <c r="B57" s="51">
        <v>0</v>
      </c>
      <c r="C57" s="51">
        <v>47290000.53</v>
      </c>
      <c r="D57" s="39">
        <f t="shared" si="16"/>
        <v>47290000.53</v>
      </c>
      <c r="E57" s="51">
        <v>2034018.29</v>
      </c>
      <c r="F57" s="51">
        <v>2034018.29</v>
      </c>
      <c r="G57" s="39">
        <f t="shared" si="17"/>
        <v>45255982.24</v>
      </c>
      <c r="H57" s="28" t="s">
        <v>313</v>
      </c>
    </row>
    <row r="58" spans="1:8" ht="15">
      <c r="A58" s="21" t="s">
        <v>115</v>
      </c>
      <c r="B58" s="39">
        <v>0</v>
      </c>
      <c r="C58" s="39">
        <v>0</v>
      </c>
      <c r="D58" s="39">
        <f t="shared" si="16"/>
        <v>0</v>
      </c>
      <c r="E58" s="39">
        <v>0</v>
      </c>
      <c r="F58" s="39">
        <v>0</v>
      </c>
      <c r="G58" s="39">
        <f t="shared" si="17"/>
        <v>0</v>
      </c>
      <c r="H58" s="28" t="s">
        <v>314</v>
      </c>
    </row>
    <row r="59" spans="1:8" ht="15">
      <c r="A59" s="21" t="s">
        <v>116</v>
      </c>
      <c r="B59" s="39">
        <v>0</v>
      </c>
      <c r="C59" s="39">
        <v>0</v>
      </c>
      <c r="D59" s="39">
        <f t="shared" si="16"/>
        <v>0</v>
      </c>
      <c r="E59" s="39">
        <v>0</v>
      </c>
      <c r="F59" s="39">
        <v>0</v>
      </c>
      <c r="G59" s="39">
        <f t="shared" si="17"/>
        <v>0</v>
      </c>
      <c r="H59" s="28" t="s">
        <v>315</v>
      </c>
    </row>
    <row r="60" spans="1:8" ht="15">
      <c r="A60" s="21" t="s">
        <v>117</v>
      </c>
      <c r="B60" s="51">
        <v>0</v>
      </c>
      <c r="C60" s="51">
        <v>3147211.23</v>
      </c>
      <c r="D60" s="39">
        <f t="shared" si="16"/>
        <v>3147211.23</v>
      </c>
      <c r="E60" s="51">
        <v>3129138.35</v>
      </c>
      <c r="F60" s="51">
        <v>1936152.02</v>
      </c>
      <c r="G60" s="39">
        <f t="shared" si="17"/>
        <v>18072.87999999989</v>
      </c>
      <c r="H60" s="28" t="s">
        <v>316</v>
      </c>
    </row>
    <row r="61" spans="1:7" ht="15">
      <c r="A61" s="17" t="s">
        <v>118</v>
      </c>
      <c r="B61" s="39">
        <f aca="true" t="shared" si="18" ref="B61:G61">SUM(B62:B70)</f>
        <v>10000001</v>
      </c>
      <c r="C61" s="39">
        <f t="shared" si="18"/>
        <v>-8468969.78</v>
      </c>
      <c r="D61" s="39">
        <f t="shared" si="18"/>
        <v>1531031.2200000007</v>
      </c>
      <c r="E61" s="39">
        <f t="shared" si="18"/>
        <v>1531030.75</v>
      </c>
      <c r="F61" s="39">
        <f t="shared" si="18"/>
        <v>1531030.75</v>
      </c>
      <c r="G61" s="39">
        <f t="shared" si="18"/>
        <v>0.47000000067055225</v>
      </c>
    </row>
    <row r="62" spans="1:8" ht="15">
      <c r="A62" s="21" t="s">
        <v>119</v>
      </c>
      <c r="B62" s="39">
        <v>0</v>
      </c>
      <c r="C62" s="39">
        <v>0</v>
      </c>
      <c r="D62" s="39">
        <f aca="true" t="shared" si="19" ref="D62:D70">B62+C62</f>
        <v>0</v>
      </c>
      <c r="E62" s="39">
        <v>0</v>
      </c>
      <c r="F62" s="39">
        <v>0</v>
      </c>
      <c r="G62" s="39">
        <f aca="true" t="shared" si="20" ref="G62:G70">D62-E62</f>
        <v>0</v>
      </c>
      <c r="H62" s="28" t="s">
        <v>317</v>
      </c>
    </row>
    <row r="63" spans="1:8" ht="15">
      <c r="A63" s="21" t="s">
        <v>120</v>
      </c>
      <c r="B63" s="51">
        <v>10000001</v>
      </c>
      <c r="C63" s="51">
        <v>-8468969.78</v>
      </c>
      <c r="D63" s="39">
        <f t="shared" si="19"/>
        <v>1531031.2200000007</v>
      </c>
      <c r="E63" s="51">
        <v>1531030.75</v>
      </c>
      <c r="F63" s="51">
        <v>1531030.75</v>
      </c>
      <c r="G63" s="39">
        <f t="shared" si="20"/>
        <v>0.47000000067055225</v>
      </c>
      <c r="H63" s="28" t="s">
        <v>318</v>
      </c>
    </row>
    <row r="64" spans="1:8" ht="15">
      <c r="A64" s="21" t="s">
        <v>121</v>
      </c>
      <c r="B64" s="39">
        <v>0</v>
      </c>
      <c r="C64" s="39">
        <v>0</v>
      </c>
      <c r="D64" s="39">
        <f t="shared" si="19"/>
        <v>0</v>
      </c>
      <c r="E64" s="39">
        <v>0</v>
      </c>
      <c r="F64" s="39">
        <v>0</v>
      </c>
      <c r="G64" s="39">
        <f t="shared" si="20"/>
        <v>0</v>
      </c>
      <c r="H64" s="28" t="s">
        <v>319</v>
      </c>
    </row>
    <row r="65" spans="1:8" ht="15">
      <c r="A65" s="21" t="s">
        <v>122</v>
      </c>
      <c r="B65" s="39">
        <v>0</v>
      </c>
      <c r="C65" s="39">
        <v>0</v>
      </c>
      <c r="D65" s="39">
        <f t="shared" si="19"/>
        <v>0</v>
      </c>
      <c r="E65" s="39">
        <v>0</v>
      </c>
      <c r="F65" s="39">
        <v>0</v>
      </c>
      <c r="G65" s="39">
        <f t="shared" si="20"/>
        <v>0</v>
      </c>
      <c r="H65" s="28" t="s">
        <v>320</v>
      </c>
    </row>
    <row r="66" spans="1:8" ht="15">
      <c r="A66" s="21" t="s">
        <v>123</v>
      </c>
      <c r="B66" s="39">
        <v>0</v>
      </c>
      <c r="C66" s="39">
        <v>0</v>
      </c>
      <c r="D66" s="39">
        <f t="shared" si="19"/>
        <v>0</v>
      </c>
      <c r="E66" s="39">
        <v>0</v>
      </c>
      <c r="F66" s="39">
        <v>0</v>
      </c>
      <c r="G66" s="39">
        <f t="shared" si="20"/>
        <v>0</v>
      </c>
      <c r="H66" s="28" t="s">
        <v>321</v>
      </c>
    </row>
    <row r="67" spans="1:8" ht="15">
      <c r="A67" s="21" t="s">
        <v>124</v>
      </c>
      <c r="B67" s="39">
        <v>0</v>
      </c>
      <c r="C67" s="39">
        <v>0</v>
      </c>
      <c r="D67" s="39">
        <f t="shared" si="19"/>
        <v>0</v>
      </c>
      <c r="E67" s="39">
        <v>0</v>
      </c>
      <c r="F67" s="39">
        <v>0</v>
      </c>
      <c r="G67" s="39">
        <f t="shared" si="20"/>
        <v>0</v>
      </c>
      <c r="H67" s="28" t="s">
        <v>322</v>
      </c>
    </row>
    <row r="68" spans="1:8" ht="15">
      <c r="A68" s="21" t="s">
        <v>125</v>
      </c>
      <c r="B68" s="39">
        <v>0</v>
      </c>
      <c r="C68" s="39">
        <v>0</v>
      </c>
      <c r="D68" s="39">
        <f t="shared" si="19"/>
        <v>0</v>
      </c>
      <c r="E68" s="39">
        <v>0</v>
      </c>
      <c r="F68" s="39">
        <v>0</v>
      </c>
      <c r="G68" s="39">
        <f t="shared" si="20"/>
        <v>0</v>
      </c>
      <c r="H68" s="28" t="s">
        <v>323</v>
      </c>
    </row>
    <row r="69" spans="1:8" ht="15">
      <c r="A69" s="21" t="s">
        <v>126</v>
      </c>
      <c r="B69" s="39">
        <v>0</v>
      </c>
      <c r="C69" s="39">
        <v>0</v>
      </c>
      <c r="D69" s="39">
        <f t="shared" si="19"/>
        <v>0</v>
      </c>
      <c r="E69" s="39">
        <v>0</v>
      </c>
      <c r="F69" s="39">
        <v>0</v>
      </c>
      <c r="G69" s="39">
        <f t="shared" si="20"/>
        <v>0</v>
      </c>
      <c r="H69" s="28" t="s">
        <v>324</v>
      </c>
    </row>
    <row r="70" spans="1:8" ht="15">
      <c r="A70" s="21" t="s">
        <v>127</v>
      </c>
      <c r="B70" s="39">
        <v>0</v>
      </c>
      <c r="C70" s="39">
        <v>0</v>
      </c>
      <c r="D70" s="39">
        <f t="shared" si="19"/>
        <v>0</v>
      </c>
      <c r="E70" s="39">
        <v>0</v>
      </c>
      <c r="F70" s="39">
        <v>0</v>
      </c>
      <c r="G70" s="39">
        <f t="shared" si="20"/>
        <v>0</v>
      </c>
      <c r="H70" s="28" t="s">
        <v>325</v>
      </c>
    </row>
    <row r="71" spans="1:7" ht="15">
      <c r="A71" s="20" t="s">
        <v>135</v>
      </c>
      <c r="B71" s="41">
        <f aca="true" t="shared" si="21" ref="B71:G71">SUM(B72:B75)</f>
        <v>0</v>
      </c>
      <c r="C71" s="41">
        <f t="shared" si="21"/>
        <v>0</v>
      </c>
      <c r="D71" s="41">
        <f t="shared" si="21"/>
        <v>0</v>
      </c>
      <c r="E71" s="41">
        <f t="shared" si="21"/>
        <v>0</v>
      </c>
      <c r="F71" s="41">
        <f t="shared" si="21"/>
        <v>0</v>
      </c>
      <c r="G71" s="41">
        <f t="shared" si="21"/>
        <v>0</v>
      </c>
    </row>
    <row r="72" spans="1:8" ht="30">
      <c r="A72" s="21" t="s">
        <v>129</v>
      </c>
      <c r="B72" s="39">
        <v>0</v>
      </c>
      <c r="C72" s="39">
        <v>0</v>
      </c>
      <c r="D72" s="39">
        <f>B72+C72</f>
        <v>0</v>
      </c>
      <c r="E72" s="39">
        <v>0</v>
      </c>
      <c r="F72" s="39">
        <v>0</v>
      </c>
      <c r="G72" s="39">
        <f>D72-E72</f>
        <v>0</v>
      </c>
      <c r="H72" s="28" t="s">
        <v>326</v>
      </c>
    </row>
    <row r="73" spans="1:8" ht="30">
      <c r="A73" s="21" t="s">
        <v>130</v>
      </c>
      <c r="B73" s="39">
        <v>0</v>
      </c>
      <c r="C73" s="39">
        <v>0</v>
      </c>
      <c r="D73" s="39">
        <f>B73+C73</f>
        <v>0</v>
      </c>
      <c r="E73" s="39">
        <v>0</v>
      </c>
      <c r="F73" s="39">
        <v>0</v>
      </c>
      <c r="G73" s="39">
        <f>D73-E73</f>
        <v>0</v>
      </c>
      <c r="H73" s="28" t="s">
        <v>327</v>
      </c>
    </row>
    <row r="74" spans="1:8" ht="15">
      <c r="A74" s="21" t="s">
        <v>131</v>
      </c>
      <c r="B74" s="39">
        <v>0</v>
      </c>
      <c r="C74" s="39">
        <v>0</v>
      </c>
      <c r="D74" s="39">
        <f>B74+C74</f>
        <v>0</v>
      </c>
      <c r="E74" s="39">
        <v>0</v>
      </c>
      <c r="F74" s="39">
        <v>0</v>
      </c>
      <c r="G74" s="39">
        <f>D74-E74</f>
        <v>0</v>
      </c>
      <c r="H74" s="28" t="s">
        <v>328</v>
      </c>
    </row>
    <row r="75" spans="1:8" ht="15">
      <c r="A75" s="21" t="s">
        <v>132</v>
      </c>
      <c r="B75" s="39">
        <v>0</v>
      </c>
      <c r="C75" s="39">
        <v>0</v>
      </c>
      <c r="D75" s="39">
        <f>B75+C75</f>
        <v>0</v>
      </c>
      <c r="E75" s="39">
        <v>0</v>
      </c>
      <c r="F75" s="39">
        <v>0</v>
      </c>
      <c r="G75" s="39">
        <f>D75-E75</f>
        <v>0</v>
      </c>
      <c r="H75" s="28" t="s">
        <v>329</v>
      </c>
    </row>
    <row r="76" spans="1:7" ht="15">
      <c r="A76" s="18"/>
      <c r="B76" s="42"/>
      <c r="C76" s="42"/>
      <c r="D76" s="42"/>
      <c r="E76" s="42"/>
      <c r="F76" s="42"/>
      <c r="G76" s="42"/>
    </row>
    <row r="77" spans="1:7" ht="15">
      <c r="A77" s="12" t="s">
        <v>87</v>
      </c>
      <c r="B77" s="40">
        <f aca="true" t="shared" si="22" ref="B77:G77">B9+B43</f>
        <v>333988601.76</v>
      </c>
      <c r="C77" s="40">
        <f t="shared" si="22"/>
        <v>233681143.67999998</v>
      </c>
      <c r="D77" s="40">
        <f t="shared" si="22"/>
        <v>567669745.4399999</v>
      </c>
      <c r="E77" s="40">
        <f t="shared" si="22"/>
        <v>434507650.23</v>
      </c>
      <c r="F77" s="40">
        <f t="shared" si="22"/>
        <v>434180820.78</v>
      </c>
      <c r="G77" s="40">
        <f t="shared" si="22"/>
        <v>133162095.20999998</v>
      </c>
    </row>
    <row r="78" spans="1:7" ht="15">
      <c r="A78" s="5"/>
      <c r="B78" s="43"/>
      <c r="C78" s="43"/>
      <c r="D78" s="43"/>
      <c r="E78" s="43"/>
      <c r="F78" s="43"/>
      <c r="G78" s="43"/>
    </row>
  </sheetData>
  <sheetProtection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50" r:id="rId1"/>
  <headerFooter>
    <oddFooter>&amp;CPágina &amp;P de &amp;F</oddFooter>
  </headerFooter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PageLayoutView="0" workbookViewId="0" topLeftCell="B1">
      <selection activeCell="B10" sqref="B10"/>
    </sheetView>
  </sheetViews>
  <sheetFormatPr defaultColWidth="11.421875" defaultRowHeight="15"/>
  <cols>
    <col min="1" max="1" width="91.140625" style="0" customWidth="1"/>
    <col min="2" max="2" width="22.140625" style="0" customWidth="1"/>
    <col min="3" max="3" width="21.140625" style="0" customWidth="1"/>
    <col min="4" max="4" width="19.8515625" style="0" customWidth="1"/>
    <col min="5" max="5" width="20.8515625" style="0" customWidth="1"/>
    <col min="6" max="6" width="20.7109375" style="0" customWidth="1"/>
    <col min="7" max="7" width="18.28125" style="0" customWidth="1"/>
  </cols>
  <sheetData>
    <row r="1" spans="1:7" ht="55.5" customHeight="1">
      <c r="A1" s="187" t="s">
        <v>136</v>
      </c>
      <c r="B1" s="188"/>
      <c r="C1" s="188"/>
      <c r="D1" s="188"/>
      <c r="E1" s="188"/>
      <c r="F1" s="188"/>
      <c r="G1" s="188"/>
    </row>
    <row r="2" spans="1:7" ht="15">
      <c r="A2" s="200" t="s">
        <v>331</v>
      </c>
      <c r="B2" s="201"/>
      <c r="C2" s="201"/>
      <c r="D2" s="201"/>
      <c r="E2" s="201"/>
      <c r="F2" s="201"/>
      <c r="G2" s="202"/>
    </row>
    <row r="3" spans="1:7" ht="15">
      <c r="A3" s="203" t="s">
        <v>1</v>
      </c>
      <c r="B3" s="204"/>
      <c r="C3" s="204"/>
      <c r="D3" s="204"/>
      <c r="E3" s="204"/>
      <c r="F3" s="204"/>
      <c r="G3" s="205"/>
    </row>
    <row r="4" spans="1:7" ht="15">
      <c r="A4" s="203" t="s">
        <v>137</v>
      </c>
      <c r="B4" s="204"/>
      <c r="C4" s="204"/>
      <c r="D4" s="204"/>
      <c r="E4" s="204"/>
      <c r="F4" s="204"/>
      <c r="G4" s="205"/>
    </row>
    <row r="5" spans="1:7" ht="15">
      <c r="A5" s="203" t="s">
        <v>332</v>
      </c>
      <c r="B5" s="204"/>
      <c r="C5" s="204"/>
      <c r="D5" s="204"/>
      <c r="E5" s="204"/>
      <c r="F5" s="204"/>
      <c r="G5" s="205"/>
    </row>
    <row r="6" spans="1:7" ht="15">
      <c r="A6" s="194" t="s">
        <v>3</v>
      </c>
      <c r="B6" s="195"/>
      <c r="C6" s="195"/>
      <c r="D6" s="195"/>
      <c r="E6" s="195"/>
      <c r="F6" s="195"/>
      <c r="G6" s="196"/>
    </row>
    <row r="7" spans="1:7" ht="15">
      <c r="A7" s="191" t="s">
        <v>138</v>
      </c>
      <c r="B7" s="189" t="s">
        <v>5</v>
      </c>
      <c r="C7" s="189"/>
      <c r="D7" s="189"/>
      <c r="E7" s="189"/>
      <c r="F7" s="189"/>
      <c r="G7" s="189" t="s">
        <v>6</v>
      </c>
    </row>
    <row r="8" spans="1:7" ht="30">
      <c r="A8" s="193"/>
      <c r="B8" s="4" t="s">
        <v>7</v>
      </c>
      <c r="C8" s="23" t="s">
        <v>99</v>
      </c>
      <c r="D8" s="23" t="s">
        <v>91</v>
      </c>
      <c r="E8" s="23" t="s">
        <v>10</v>
      </c>
      <c r="F8" s="23" t="s">
        <v>92</v>
      </c>
      <c r="G8" s="208"/>
    </row>
    <row r="9" spans="1:7" ht="15">
      <c r="A9" s="11" t="s">
        <v>139</v>
      </c>
      <c r="B9" s="44">
        <f aca="true" t="shared" si="0" ref="B9:G9">B10+B11+B12+B15+B16+B19</f>
        <v>110397990.7</v>
      </c>
      <c r="C9" s="44">
        <f t="shared" si="0"/>
        <v>16379865.75</v>
      </c>
      <c r="D9" s="44">
        <f t="shared" si="0"/>
        <v>126777856.45</v>
      </c>
      <c r="E9" s="44">
        <f t="shared" si="0"/>
        <v>114862446.53</v>
      </c>
      <c r="F9" s="44">
        <f t="shared" si="0"/>
        <v>114428886.06</v>
      </c>
      <c r="G9" s="44">
        <f t="shared" si="0"/>
        <v>11915409.920000002</v>
      </c>
    </row>
    <row r="10" spans="1:7" ht="15">
      <c r="A10" s="17" t="s">
        <v>140</v>
      </c>
      <c r="B10" s="52">
        <v>110397990.7</v>
      </c>
      <c r="C10" s="52">
        <v>16379865.75</v>
      </c>
      <c r="D10" s="45">
        <f>B10+C10</f>
        <v>126777856.45</v>
      </c>
      <c r="E10" s="52">
        <v>114862446.53</v>
      </c>
      <c r="F10" s="52">
        <v>114428886.06</v>
      </c>
      <c r="G10" s="45">
        <f>D10-E10</f>
        <v>11915409.920000002</v>
      </c>
    </row>
    <row r="11" spans="1:7" ht="15">
      <c r="A11" s="17" t="s">
        <v>141</v>
      </c>
      <c r="B11" s="45">
        <v>0</v>
      </c>
      <c r="C11" s="45">
        <v>0</v>
      </c>
      <c r="D11" s="45">
        <f>B11+C11</f>
        <v>0</v>
      </c>
      <c r="E11" s="45">
        <v>0</v>
      </c>
      <c r="F11" s="45">
        <v>0</v>
      </c>
      <c r="G11" s="45">
        <f>D11-E11</f>
        <v>0</v>
      </c>
    </row>
    <row r="12" spans="1:7" ht="15">
      <c r="A12" s="17" t="s">
        <v>142</v>
      </c>
      <c r="B12" s="45">
        <f aca="true" t="shared" si="1" ref="B12:G12">B13+B14</f>
        <v>0</v>
      </c>
      <c r="C12" s="45">
        <f t="shared" si="1"/>
        <v>0</v>
      </c>
      <c r="D12" s="45">
        <f t="shared" si="1"/>
        <v>0</v>
      </c>
      <c r="E12" s="45">
        <f t="shared" si="1"/>
        <v>0</v>
      </c>
      <c r="F12" s="45">
        <f t="shared" si="1"/>
        <v>0</v>
      </c>
      <c r="G12" s="45">
        <f t="shared" si="1"/>
        <v>0</v>
      </c>
    </row>
    <row r="13" spans="1:7" ht="15">
      <c r="A13" s="19" t="s">
        <v>143</v>
      </c>
      <c r="B13" s="45">
        <v>0</v>
      </c>
      <c r="C13" s="45">
        <v>0</v>
      </c>
      <c r="D13" s="45">
        <f>B13+C13</f>
        <v>0</v>
      </c>
      <c r="E13" s="45">
        <v>0</v>
      </c>
      <c r="F13" s="45">
        <v>0</v>
      </c>
      <c r="G13" s="45">
        <f>D13-E13</f>
        <v>0</v>
      </c>
    </row>
    <row r="14" spans="1:7" ht="15">
      <c r="A14" s="19" t="s">
        <v>144</v>
      </c>
      <c r="B14" s="45">
        <v>0</v>
      </c>
      <c r="C14" s="45">
        <v>0</v>
      </c>
      <c r="D14" s="45">
        <f>B14+C14</f>
        <v>0</v>
      </c>
      <c r="E14" s="45">
        <v>0</v>
      </c>
      <c r="F14" s="45">
        <v>0</v>
      </c>
      <c r="G14" s="45">
        <f>D14-E14</f>
        <v>0</v>
      </c>
    </row>
    <row r="15" spans="1:7" ht="15">
      <c r="A15" s="17" t="s">
        <v>145</v>
      </c>
      <c r="B15" s="45">
        <v>0</v>
      </c>
      <c r="C15" s="45">
        <v>0</v>
      </c>
      <c r="D15" s="45">
        <f>B15+C15</f>
        <v>0</v>
      </c>
      <c r="E15" s="45">
        <v>0</v>
      </c>
      <c r="F15" s="45">
        <v>0</v>
      </c>
      <c r="G15" s="45">
        <f>D15-E15</f>
        <v>0</v>
      </c>
    </row>
    <row r="16" spans="1:7" ht="30">
      <c r="A16" s="20" t="s">
        <v>146</v>
      </c>
      <c r="B16" s="45">
        <f aca="true" t="shared" si="2" ref="B16:G16">B17+B18</f>
        <v>0</v>
      </c>
      <c r="C16" s="45">
        <f t="shared" si="2"/>
        <v>0</v>
      </c>
      <c r="D16" s="45">
        <f t="shared" si="2"/>
        <v>0</v>
      </c>
      <c r="E16" s="45">
        <f t="shared" si="2"/>
        <v>0</v>
      </c>
      <c r="F16" s="45">
        <f t="shared" si="2"/>
        <v>0</v>
      </c>
      <c r="G16" s="45">
        <f t="shared" si="2"/>
        <v>0</v>
      </c>
    </row>
    <row r="17" spans="1:7" ht="15">
      <c r="A17" s="19" t="s">
        <v>147</v>
      </c>
      <c r="B17" s="45">
        <v>0</v>
      </c>
      <c r="C17" s="45">
        <v>0</v>
      </c>
      <c r="D17" s="45">
        <f>B17+C17</f>
        <v>0</v>
      </c>
      <c r="E17" s="45">
        <v>0</v>
      </c>
      <c r="F17" s="45">
        <v>0</v>
      </c>
      <c r="G17" s="45">
        <f>D17-E17</f>
        <v>0</v>
      </c>
    </row>
    <row r="18" spans="1:7" ht="15">
      <c r="A18" s="19" t="s">
        <v>148</v>
      </c>
      <c r="B18" s="45">
        <v>0</v>
      </c>
      <c r="C18" s="45">
        <v>0</v>
      </c>
      <c r="D18" s="45">
        <f>B18+C18</f>
        <v>0</v>
      </c>
      <c r="E18" s="45">
        <v>0</v>
      </c>
      <c r="F18" s="45">
        <v>0</v>
      </c>
      <c r="G18" s="45">
        <f>D18-E18</f>
        <v>0</v>
      </c>
    </row>
    <row r="19" spans="1:7" ht="15">
      <c r="A19" s="17" t="s">
        <v>149</v>
      </c>
      <c r="B19" s="45">
        <v>0</v>
      </c>
      <c r="C19" s="45">
        <v>0</v>
      </c>
      <c r="D19" s="45">
        <f>B19+C19</f>
        <v>0</v>
      </c>
      <c r="E19" s="45">
        <v>0</v>
      </c>
      <c r="F19" s="45">
        <v>0</v>
      </c>
      <c r="G19" s="45">
        <f>D19-E19</f>
        <v>0</v>
      </c>
    </row>
    <row r="20" spans="1:7" ht="15">
      <c r="A20" s="18"/>
      <c r="B20" s="46"/>
      <c r="C20" s="46"/>
      <c r="D20" s="46"/>
      <c r="E20" s="46"/>
      <c r="F20" s="46"/>
      <c r="G20" s="46"/>
    </row>
    <row r="21" spans="1:7" ht="15">
      <c r="A21" s="22" t="s">
        <v>150</v>
      </c>
      <c r="B21" s="44">
        <f aca="true" t="shared" si="3" ref="B21:G21">B22+B23+B24+B27+B28+B31</f>
        <v>23504558.3</v>
      </c>
      <c r="C21" s="44">
        <f t="shared" si="3"/>
        <v>2632924.12</v>
      </c>
      <c r="D21" s="44">
        <f t="shared" si="3"/>
        <v>26137482.42</v>
      </c>
      <c r="E21" s="44">
        <f t="shared" si="3"/>
        <v>26137289.72</v>
      </c>
      <c r="F21" s="44">
        <f t="shared" si="3"/>
        <v>26137289.72</v>
      </c>
      <c r="G21" s="44">
        <f t="shared" si="3"/>
        <v>192.70000000298023</v>
      </c>
    </row>
    <row r="22" spans="1:7" ht="15">
      <c r="A22" s="17" t="s">
        <v>140</v>
      </c>
      <c r="B22" s="52">
        <v>23504558.3</v>
      </c>
      <c r="C22" s="52">
        <v>2632924.12</v>
      </c>
      <c r="D22" s="45">
        <f>B22+C22</f>
        <v>26137482.42</v>
      </c>
      <c r="E22" s="52">
        <v>26137289.72</v>
      </c>
      <c r="F22" s="52">
        <v>26137289.72</v>
      </c>
      <c r="G22" s="45">
        <f>D22-E22</f>
        <v>192.70000000298023</v>
      </c>
    </row>
    <row r="23" spans="1:7" ht="15">
      <c r="A23" s="17" t="s">
        <v>141</v>
      </c>
      <c r="B23" s="45">
        <v>0</v>
      </c>
      <c r="C23" s="45">
        <v>0</v>
      </c>
      <c r="D23" s="45">
        <f>B23+C23</f>
        <v>0</v>
      </c>
      <c r="E23" s="45">
        <v>0</v>
      </c>
      <c r="F23" s="45">
        <v>0</v>
      </c>
      <c r="G23" s="45">
        <f>D23-E23</f>
        <v>0</v>
      </c>
    </row>
    <row r="24" spans="1:7" ht="15">
      <c r="A24" s="17" t="s">
        <v>142</v>
      </c>
      <c r="B24" s="45">
        <f aca="true" t="shared" si="4" ref="B24:G24">B25+B26</f>
        <v>0</v>
      </c>
      <c r="C24" s="45">
        <f t="shared" si="4"/>
        <v>0</v>
      </c>
      <c r="D24" s="45">
        <f t="shared" si="4"/>
        <v>0</v>
      </c>
      <c r="E24" s="45">
        <f t="shared" si="4"/>
        <v>0</v>
      </c>
      <c r="F24" s="45">
        <f t="shared" si="4"/>
        <v>0</v>
      </c>
      <c r="G24" s="45">
        <f t="shared" si="4"/>
        <v>0</v>
      </c>
    </row>
    <row r="25" spans="1:7" ht="15">
      <c r="A25" s="19" t="s">
        <v>143</v>
      </c>
      <c r="B25" s="45">
        <v>0</v>
      </c>
      <c r="C25" s="45">
        <v>0</v>
      </c>
      <c r="D25" s="45">
        <f>B25+C25</f>
        <v>0</v>
      </c>
      <c r="E25" s="45">
        <v>0</v>
      </c>
      <c r="F25" s="45">
        <v>0</v>
      </c>
      <c r="G25" s="45">
        <f>D25-E25</f>
        <v>0</v>
      </c>
    </row>
    <row r="26" spans="1:7" ht="15">
      <c r="A26" s="19" t="s">
        <v>144</v>
      </c>
      <c r="B26" s="45">
        <v>0</v>
      </c>
      <c r="C26" s="45">
        <v>0</v>
      </c>
      <c r="D26" s="45">
        <f>B26+C26</f>
        <v>0</v>
      </c>
      <c r="E26" s="45">
        <v>0</v>
      </c>
      <c r="F26" s="45">
        <v>0</v>
      </c>
      <c r="G26" s="45">
        <f>D26-E26</f>
        <v>0</v>
      </c>
    </row>
    <row r="27" spans="1:7" ht="15">
      <c r="A27" s="17" t="s">
        <v>145</v>
      </c>
      <c r="B27" s="45">
        <v>0</v>
      </c>
      <c r="C27" s="45">
        <v>0</v>
      </c>
      <c r="D27" s="45">
        <f>B27+C27</f>
        <v>0</v>
      </c>
      <c r="E27" s="45">
        <v>0</v>
      </c>
      <c r="F27" s="45">
        <v>0</v>
      </c>
      <c r="G27" s="45">
        <f>D27-E27</f>
        <v>0</v>
      </c>
    </row>
    <row r="28" spans="1:7" ht="30">
      <c r="A28" s="20" t="s">
        <v>146</v>
      </c>
      <c r="B28" s="45">
        <f aca="true" t="shared" si="5" ref="B28:G28">B29+B30</f>
        <v>0</v>
      </c>
      <c r="C28" s="45">
        <f t="shared" si="5"/>
        <v>0</v>
      </c>
      <c r="D28" s="45">
        <f t="shared" si="5"/>
        <v>0</v>
      </c>
      <c r="E28" s="45">
        <f t="shared" si="5"/>
        <v>0</v>
      </c>
      <c r="F28" s="45">
        <f t="shared" si="5"/>
        <v>0</v>
      </c>
      <c r="G28" s="45">
        <f t="shared" si="5"/>
        <v>0</v>
      </c>
    </row>
    <row r="29" spans="1:7" ht="15">
      <c r="A29" s="19" t="s">
        <v>147</v>
      </c>
      <c r="B29" s="45">
        <v>0</v>
      </c>
      <c r="C29" s="45">
        <v>0</v>
      </c>
      <c r="D29" s="45">
        <f>B29+C29</f>
        <v>0</v>
      </c>
      <c r="E29" s="45">
        <v>0</v>
      </c>
      <c r="F29" s="45">
        <v>0</v>
      </c>
      <c r="G29" s="45">
        <f>D29-E29</f>
        <v>0</v>
      </c>
    </row>
    <row r="30" spans="1:7" ht="15">
      <c r="A30" s="19" t="s">
        <v>148</v>
      </c>
      <c r="B30" s="45">
        <v>0</v>
      </c>
      <c r="C30" s="45">
        <v>0</v>
      </c>
      <c r="D30" s="45">
        <f>B30+C30</f>
        <v>0</v>
      </c>
      <c r="E30" s="45">
        <v>0</v>
      </c>
      <c r="F30" s="45">
        <v>0</v>
      </c>
      <c r="G30" s="45">
        <f>D30-E30</f>
        <v>0</v>
      </c>
    </row>
    <row r="31" spans="1:7" ht="15">
      <c r="A31" s="17" t="s">
        <v>149</v>
      </c>
      <c r="B31" s="45">
        <v>0</v>
      </c>
      <c r="C31" s="45">
        <v>0</v>
      </c>
      <c r="D31" s="45">
        <f>B31+C31</f>
        <v>0</v>
      </c>
      <c r="E31" s="45">
        <v>0</v>
      </c>
      <c r="F31" s="45">
        <v>0</v>
      </c>
      <c r="G31" s="45">
        <f>D31-E31</f>
        <v>0</v>
      </c>
    </row>
    <row r="32" spans="1:7" ht="15">
      <c r="A32" s="18"/>
      <c r="B32" s="46"/>
      <c r="C32" s="46"/>
      <c r="D32" s="46"/>
      <c r="E32" s="46"/>
      <c r="F32" s="46"/>
      <c r="G32" s="46"/>
    </row>
    <row r="33" spans="1:7" ht="15">
      <c r="A33" s="12" t="s">
        <v>151</v>
      </c>
      <c r="B33" s="44">
        <f aca="true" t="shared" si="6" ref="B33:G33">B9+B21</f>
        <v>133902549</v>
      </c>
      <c r="C33" s="44">
        <f t="shared" si="6"/>
        <v>19012789.87</v>
      </c>
      <c r="D33" s="44">
        <f t="shared" si="6"/>
        <v>152915338.87</v>
      </c>
      <c r="E33" s="44">
        <f t="shared" si="6"/>
        <v>140999736.25</v>
      </c>
      <c r="F33" s="44">
        <f t="shared" si="6"/>
        <v>140566175.78</v>
      </c>
      <c r="G33" s="44">
        <f t="shared" si="6"/>
        <v>11915602.620000005</v>
      </c>
    </row>
    <row r="34" spans="1:7" ht="15">
      <c r="A34" s="5"/>
      <c r="B34" s="47"/>
      <c r="C34" s="47"/>
      <c r="D34" s="47"/>
      <c r="E34" s="47"/>
      <c r="F34" s="47"/>
      <c r="G34" s="47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62" r:id="rId1"/>
  <headerFooter>
    <oddFooter>&amp;CPágina &amp;P de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="60" zoomScalePageLayoutView="0" workbookViewId="0" topLeftCell="A1">
      <selection activeCell="I83" sqref="I83"/>
    </sheetView>
  </sheetViews>
  <sheetFormatPr defaultColWidth="11.421875" defaultRowHeight="15"/>
  <cols>
    <col min="1" max="1" width="90.57421875" style="0" bestFit="1" customWidth="1"/>
    <col min="2" max="3" width="20.140625" style="0" bestFit="1" customWidth="1"/>
    <col min="5" max="6" width="20.140625" style="0" bestFit="1" customWidth="1"/>
  </cols>
  <sheetData>
    <row r="1" spans="1:6" ht="21">
      <c r="A1" s="209" t="s">
        <v>378</v>
      </c>
      <c r="B1" s="209"/>
      <c r="C1" s="209"/>
      <c r="D1" s="209"/>
      <c r="E1" s="209"/>
      <c r="F1" s="209"/>
    </row>
    <row r="2" spans="1:6" ht="15">
      <c r="A2" s="200" t="s">
        <v>331</v>
      </c>
      <c r="B2" s="201"/>
      <c r="C2" s="201"/>
      <c r="D2" s="201"/>
      <c r="E2" s="201"/>
      <c r="F2" s="202"/>
    </row>
    <row r="3" spans="1:6" ht="15">
      <c r="A3" s="203" t="s">
        <v>379</v>
      </c>
      <c r="B3" s="204"/>
      <c r="C3" s="204"/>
      <c r="D3" s="204"/>
      <c r="E3" s="204"/>
      <c r="F3" s="205"/>
    </row>
    <row r="4" spans="1:6" ht="15">
      <c r="A4" s="203" t="s">
        <v>380</v>
      </c>
      <c r="B4" s="204"/>
      <c r="C4" s="204"/>
      <c r="D4" s="204"/>
      <c r="E4" s="204"/>
      <c r="F4" s="205"/>
    </row>
    <row r="5" spans="1:6" ht="15">
      <c r="A5" s="194" t="s">
        <v>3</v>
      </c>
      <c r="B5" s="195"/>
      <c r="C5" s="195"/>
      <c r="D5" s="195"/>
      <c r="E5" s="195"/>
      <c r="F5" s="196"/>
    </row>
    <row r="6" spans="1:6" ht="30">
      <c r="A6" s="53" t="s">
        <v>381</v>
      </c>
      <c r="B6" s="54">
        <v>2023</v>
      </c>
      <c r="C6" s="55" t="s">
        <v>382</v>
      </c>
      <c r="D6" s="56" t="s">
        <v>4</v>
      </c>
      <c r="E6" s="54">
        <v>2023</v>
      </c>
      <c r="F6" s="55" t="s">
        <v>382</v>
      </c>
    </row>
    <row r="7" spans="1:6" ht="15">
      <c r="A7" s="57" t="s">
        <v>383</v>
      </c>
      <c r="B7" s="58"/>
      <c r="C7" s="58"/>
      <c r="D7" s="59" t="s">
        <v>384</v>
      </c>
      <c r="E7" s="58"/>
      <c r="F7" s="58"/>
    </row>
    <row r="8" spans="1:6" ht="15">
      <c r="A8" s="57" t="s">
        <v>385</v>
      </c>
      <c r="B8" s="58"/>
      <c r="C8" s="58"/>
      <c r="D8" s="59" t="s">
        <v>386</v>
      </c>
      <c r="E8" s="58"/>
      <c r="F8" s="58"/>
    </row>
    <row r="9" spans="1:6" ht="15">
      <c r="A9" s="60" t="s">
        <v>387</v>
      </c>
      <c r="B9" s="75">
        <v>152227315.44</v>
      </c>
      <c r="C9" s="75">
        <v>33609058.02</v>
      </c>
      <c r="D9" s="65" t="s">
        <v>388</v>
      </c>
      <c r="E9" s="75">
        <v>33193889.550000004</v>
      </c>
      <c r="F9" s="75">
        <v>24626784.42</v>
      </c>
    </row>
    <row r="10" spans="1:6" ht="15">
      <c r="A10" s="61" t="s">
        <v>389</v>
      </c>
      <c r="B10" s="79">
        <v>0</v>
      </c>
      <c r="C10" s="79">
        <v>0</v>
      </c>
      <c r="D10" s="66" t="s">
        <v>390</v>
      </c>
      <c r="E10" s="79">
        <v>1266409.92</v>
      </c>
      <c r="F10" s="79">
        <v>1266409.92</v>
      </c>
    </row>
    <row r="11" spans="1:6" ht="15">
      <c r="A11" s="61" t="s">
        <v>391</v>
      </c>
      <c r="B11" s="79">
        <v>151227175.13</v>
      </c>
      <c r="C11" s="79">
        <v>32608917.71</v>
      </c>
      <c r="D11" s="66" t="s">
        <v>392</v>
      </c>
      <c r="E11" s="79">
        <v>13563708.49</v>
      </c>
      <c r="F11" s="79">
        <v>8507949.16</v>
      </c>
    </row>
    <row r="12" spans="1:6" ht="15">
      <c r="A12" s="61" t="s">
        <v>393</v>
      </c>
      <c r="B12" s="79">
        <v>0</v>
      </c>
      <c r="C12" s="79">
        <v>0</v>
      </c>
      <c r="D12" s="66" t="s">
        <v>394</v>
      </c>
      <c r="E12" s="79">
        <v>8236148.5</v>
      </c>
      <c r="F12" s="79">
        <v>5296898.34</v>
      </c>
    </row>
    <row r="13" spans="1:6" ht="15">
      <c r="A13" s="61" t="s">
        <v>395</v>
      </c>
      <c r="B13" s="79">
        <v>1000140.31</v>
      </c>
      <c r="C13" s="79">
        <v>1000140.31</v>
      </c>
      <c r="D13" s="66" t="s">
        <v>396</v>
      </c>
      <c r="E13" s="79">
        <v>0</v>
      </c>
      <c r="F13" s="79">
        <v>0</v>
      </c>
    </row>
    <row r="14" spans="1:6" ht="15">
      <c r="A14" s="61" t="s">
        <v>397</v>
      </c>
      <c r="B14" s="79">
        <v>0</v>
      </c>
      <c r="C14" s="79">
        <v>0</v>
      </c>
      <c r="D14" s="66" t="s">
        <v>398</v>
      </c>
      <c r="E14" s="79">
        <v>2293275.69</v>
      </c>
      <c r="F14" s="79">
        <v>2571718.17</v>
      </c>
    </row>
    <row r="15" spans="1:6" ht="15">
      <c r="A15" s="61" t="s">
        <v>399</v>
      </c>
      <c r="B15" s="79">
        <v>0</v>
      </c>
      <c r="C15" s="79">
        <v>0</v>
      </c>
      <c r="D15" s="66" t="s">
        <v>400</v>
      </c>
      <c r="E15" s="79">
        <v>0</v>
      </c>
      <c r="F15" s="79">
        <v>0</v>
      </c>
    </row>
    <row r="16" spans="1:6" ht="15">
      <c r="A16" s="61" t="s">
        <v>401</v>
      </c>
      <c r="B16" s="79">
        <v>0</v>
      </c>
      <c r="C16" s="79">
        <v>0</v>
      </c>
      <c r="D16" s="66" t="s">
        <v>402</v>
      </c>
      <c r="E16" s="79">
        <v>6242125.94</v>
      </c>
      <c r="F16" s="79">
        <v>6094926.39</v>
      </c>
    </row>
    <row r="17" spans="1:6" ht="15">
      <c r="A17" s="60" t="s">
        <v>403</v>
      </c>
      <c r="B17" s="75">
        <v>6410571.91</v>
      </c>
      <c r="C17" s="75">
        <v>6514547.99</v>
      </c>
      <c r="D17" s="66" t="s">
        <v>404</v>
      </c>
      <c r="E17" s="79">
        <v>0</v>
      </c>
      <c r="F17" s="79">
        <v>0</v>
      </c>
    </row>
    <row r="18" spans="1:6" ht="15">
      <c r="A18" s="61" t="s">
        <v>405</v>
      </c>
      <c r="B18" s="79">
        <v>0</v>
      </c>
      <c r="C18" s="79">
        <v>0</v>
      </c>
      <c r="D18" s="66" t="s">
        <v>406</v>
      </c>
      <c r="E18" s="79">
        <v>1592221.01</v>
      </c>
      <c r="F18" s="79">
        <v>888882.44</v>
      </c>
    </row>
    <row r="19" spans="1:6" ht="15">
      <c r="A19" s="61" t="s">
        <v>407</v>
      </c>
      <c r="B19" s="79">
        <v>2767936.5</v>
      </c>
      <c r="C19" s="79">
        <v>2799309.58</v>
      </c>
      <c r="D19" s="65" t="s">
        <v>408</v>
      </c>
      <c r="E19" s="75">
        <v>0</v>
      </c>
      <c r="F19" s="75">
        <v>0</v>
      </c>
    </row>
    <row r="20" spans="1:6" ht="15">
      <c r="A20" s="61" t="s">
        <v>409</v>
      </c>
      <c r="B20" s="79">
        <v>627695.05</v>
      </c>
      <c r="C20" s="79">
        <v>700298.05</v>
      </c>
      <c r="D20" s="66" t="s">
        <v>410</v>
      </c>
      <c r="E20" s="79">
        <v>0</v>
      </c>
      <c r="F20" s="79">
        <v>0</v>
      </c>
    </row>
    <row r="21" spans="1:6" ht="15">
      <c r="A21" s="61" t="s">
        <v>411</v>
      </c>
      <c r="B21" s="79">
        <v>289522.36</v>
      </c>
      <c r="C21" s="79">
        <v>289522.36</v>
      </c>
      <c r="D21" s="66" t="s">
        <v>412</v>
      </c>
      <c r="E21" s="79">
        <v>0</v>
      </c>
      <c r="F21" s="79">
        <v>0</v>
      </c>
    </row>
    <row r="22" spans="1:6" ht="15">
      <c r="A22" s="61" t="s">
        <v>413</v>
      </c>
      <c r="B22" s="79">
        <v>22500</v>
      </c>
      <c r="C22" s="79">
        <v>22500</v>
      </c>
      <c r="D22" s="66" t="s">
        <v>414</v>
      </c>
      <c r="E22" s="79">
        <v>0</v>
      </c>
      <c r="F22" s="79">
        <v>0</v>
      </c>
    </row>
    <row r="23" spans="1:6" ht="15">
      <c r="A23" s="61" t="s">
        <v>415</v>
      </c>
      <c r="B23" s="79">
        <v>0</v>
      </c>
      <c r="C23" s="79">
        <v>0</v>
      </c>
      <c r="D23" s="65" t="s">
        <v>416</v>
      </c>
      <c r="E23" s="75">
        <v>-13000000</v>
      </c>
      <c r="F23" s="75">
        <v>0</v>
      </c>
    </row>
    <row r="24" spans="1:6" ht="15">
      <c r="A24" s="61" t="s">
        <v>417</v>
      </c>
      <c r="B24" s="79">
        <v>2702918</v>
      </c>
      <c r="C24" s="79">
        <v>2702918</v>
      </c>
      <c r="D24" s="66" t="s">
        <v>418</v>
      </c>
      <c r="E24" s="79">
        <v>-13000000</v>
      </c>
      <c r="F24" s="79">
        <v>0</v>
      </c>
    </row>
    <row r="25" spans="1:6" ht="15">
      <c r="A25" s="60" t="s">
        <v>419</v>
      </c>
      <c r="B25" s="75">
        <v>27792455.77</v>
      </c>
      <c r="C25" s="75">
        <v>27331158.650000002</v>
      </c>
      <c r="D25" s="66" t="s">
        <v>420</v>
      </c>
      <c r="E25" s="79">
        <v>0</v>
      </c>
      <c r="F25" s="79">
        <v>0</v>
      </c>
    </row>
    <row r="26" spans="1:6" ht="15">
      <c r="A26" s="61" t="s">
        <v>421</v>
      </c>
      <c r="B26" s="79">
        <v>3811728.74</v>
      </c>
      <c r="C26" s="79">
        <v>3870528.74</v>
      </c>
      <c r="D26" s="65" t="s">
        <v>422</v>
      </c>
      <c r="E26" s="79">
        <v>0</v>
      </c>
      <c r="F26" s="79">
        <v>0</v>
      </c>
    </row>
    <row r="27" spans="1:6" ht="15">
      <c r="A27" s="61" t="s">
        <v>423</v>
      </c>
      <c r="B27" s="79">
        <v>424999.99</v>
      </c>
      <c r="C27" s="79">
        <v>484765.38</v>
      </c>
      <c r="D27" s="65" t="s">
        <v>424</v>
      </c>
      <c r="E27" s="75">
        <v>24400000</v>
      </c>
      <c r="F27" s="75">
        <v>13000000</v>
      </c>
    </row>
    <row r="28" spans="1:6" ht="15">
      <c r="A28" s="61" t="s">
        <v>425</v>
      </c>
      <c r="B28" s="79">
        <v>0</v>
      </c>
      <c r="C28" s="79">
        <v>0</v>
      </c>
      <c r="D28" s="66" t="s">
        <v>426</v>
      </c>
      <c r="E28" s="79">
        <v>0</v>
      </c>
      <c r="F28" s="79">
        <v>0</v>
      </c>
    </row>
    <row r="29" spans="1:6" ht="15">
      <c r="A29" s="61" t="s">
        <v>427</v>
      </c>
      <c r="B29" s="79">
        <v>23555727.04</v>
      </c>
      <c r="C29" s="79">
        <v>22975864.53</v>
      </c>
      <c r="D29" s="66" t="s">
        <v>428</v>
      </c>
      <c r="E29" s="79">
        <v>0</v>
      </c>
      <c r="F29" s="79">
        <v>0</v>
      </c>
    </row>
    <row r="30" spans="1:6" ht="15">
      <c r="A30" s="61" t="s">
        <v>429</v>
      </c>
      <c r="B30" s="79">
        <v>0</v>
      </c>
      <c r="C30" s="79">
        <v>0</v>
      </c>
      <c r="D30" s="66" t="s">
        <v>430</v>
      </c>
      <c r="E30" s="79">
        <v>24400000</v>
      </c>
      <c r="F30" s="79">
        <v>13000000</v>
      </c>
    </row>
    <row r="31" spans="1:6" ht="15">
      <c r="A31" s="60" t="s">
        <v>431</v>
      </c>
      <c r="B31" s="75">
        <v>0</v>
      </c>
      <c r="C31" s="75">
        <v>0</v>
      </c>
      <c r="D31" s="65" t="s">
        <v>432</v>
      </c>
      <c r="E31" s="75">
        <v>0</v>
      </c>
      <c r="F31" s="75">
        <v>0</v>
      </c>
    </row>
    <row r="32" spans="1:6" ht="15">
      <c r="A32" s="61" t="s">
        <v>433</v>
      </c>
      <c r="B32" s="79">
        <v>0</v>
      </c>
      <c r="C32" s="79">
        <v>0</v>
      </c>
      <c r="D32" s="66" t="s">
        <v>434</v>
      </c>
      <c r="E32" s="75">
        <v>0</v>
      </c>
      <c r="F32" s="75">
        <v>0</v>
      </c>
    </row>
    <row r="33" spans="1:6" ht="15">
      <c r="A33" s="61" t="s">
        <v>435</v>
      </c>
      <c r="B33" s="79">
        <v>0</v>
      </c>
      <c r="C33" s="79">
        <v>0</v>
      </c>
      <c r="D33" s="66" t="s">
        <v>436</v>
      </c>
      <c r="E33" s="79">
        <v>0</v>
      </c>
      <c r="F33" s="79">
        <v>0</v>
      </c>
    </row>
    <row r="34" spans="1:6" ht="15">
      <c r="A34" s="61" t="s">
        <v>437</v>
      </c>
      <c r="B34" s="79">
        <v>0</v>
      </c>
      <c r="C34" s="79">
        <v>0</v>
      </c>
      <c r="D34" s="66" t="s">
        <v>438</v>
      </c>
      <c r="E34" s="79">
        <v>0</v>
      </c>
      <c r="F34" s="79">
        <v>0</v>
      </c>
    </row>
    <row r="35" spans="1:6" ht="15">
      <c r="A35" s="61" t="s">
        <v>439</v>
      </c>
      <c r="B35" s="79">
        <v>0</v>
      </c>
      <c r="C35" s="79">
        <v>0</v>
      </c>
      <c r="D35" s="66" t="s">
        <v>440</v>
      </c>
      <c r="E35" s="79">
        <v>0</v>
      </c>
      <c r="F35" s="79">
        <v>0</v>
      </c>
    </row>
    <row r="36" spans="1:6" ht="15">
      <c r="A36" s="61" t="s">
        <v>441</v>
      </c>
      <c r="B36" s="79">
        <v>0</v>
      </c>
      <c r="C36" s="79">
        <v>0</v>
      </c>
      <c r="D36" s="66" t="s">
        <v>442</v>
      </c>
      <c r="E36" s="79">
        <v>0</v>
      </c>
      <c r="F36" s="79">
        <v>0</v>
      </c>
    </row>
    <row r="37" spans="1:6" ht="15">
      <c r="A37" s="60" t="s">
        <v>443</v>
      </c>
      <c r="B37" s="79">
        <v>0</v>
      </c>
      <c r="C37" s="79">
        <v>0</v>
      </c>
      <c r="D37" s="66" t="s">
        <v>444</v>
      </c>
      <c r="E37" s="79">
        <v>0</v>
      </c>
      <c r="F37" s="79">
        <v>0</v>
      </c>
    </row>
    <row r="38" spans="1:6" ht="15">
      <c r="A38" s="60" t="s">
        <v>445</v>
      </c>
      <c r="B38" s="75">
        <v>0</v>
      </c>
      <c r="C38" s="75">
        <v>0</v>
      </c>
      <c r="D38" s="65" t="s">
        <v>446</v>
      </c>
      <c r="E38" s="75">
        <v>0</v>
      </c>
      <c r="F38" s="75">
        <v>0</v>
      </c>
    </row>
    <row r="39" spans="1:6" ht="15">
      <c r="A39" s="61" t="s">
        <v>447</v>
      </c>
      <c r="B39" s="79">
        <v>0</v>
      </c>
      <c r="C39" s="79">
        <v>0</v>
      </c>
      <c r="D39" s="66" t="s">
        <v>448</v>
      </c>
      <c r="E39" s="79">
        <v>0</v>
      </c>
      <c r="F39" s="79">
        <v>0</v>
      </c>
    </row>
    <row r="40" spans="1:6" ht="15">
      <c r="A40" s="61" t="s">
        <v>449</v>
      </c>
      <c r="B40" s="79">
        <v>0</v>
      </c>
      <c r="C40" s="79">
        <v>0</v>
      </c>
      <c r="D40" s="66" t="s">
        <v>450</v>
      </c>
      <c r="E40" s="79">
        <v>0</v>
      </c>
      <c r="F40" s="79">
        <v>0</v>
      </c>
    </row>
    <row r="41" spans="1:6" ht="15">
      <c r="A41" s="60" t="s">
        <v>451</v>
      </c>
      <c r="B41" s="75">
        <v>0</v>
      </c>
      <c r="C41" s="75">
        <v>0</v>
      </c>
      <c r="D41" s="66" t="s">
        <v>452</v>
      </c>
      <c r="E41" s="79">
        <v>0</v>
      </c>
      <c r="F41" s="79">
        <v>0</v>
      </c>
    </row>
    <row r="42" spans="1:6" ht="15">
      <c r="A42" s="61" t="s">
        <v>453</v>
      </c>
      <c r="B42" s="79">
        <v>0</v>
      </c>
      <c r="C42" s="79">
        <v>0</v>
      </c>
      <c r="D42" s="65" t="s">
        <v>454</v>
      </c>
      <c r="E42" s="75">
        <v>0</v>
      </c>
      <c r="F42" s="75">
        <v>0</v>
      </c>
    </row>
    <row r="43" spans="1:6" ht="15">
      <c r="A43" s="61" t="s">
        <v>455</v>
      </c>
      <c r="B43" s="79">
        <v>0</v>
      </c>
      <c r="C43" s="79">
        <v>0</v>
      </c>
      <c r="D43" s="66" t="s">
        <v>456</v>
      </c>
      <c r="E43" s="79">
        <v>0</v>
      </c>
      <c r="F43" s="79">
        <v>0</v>
      </c>
    </row>
    <row r="44" spans="1:6" ht="15">
      <c r="A44" s="61" t="s">
        <v>457</v>
      </c>
      <c r="B44" s="79">
        <v>0</v>
      </c>
      <c r="C44" s="79">
        <v>0</v>
      </c>
      <c r="D44" s="66" t="s">
        <v>458</v>
      </c>
      <c r="E44" s="79">
        <v>0</v>
      </c>
      <c r="F44" s="79">
        <v>0</v>
      </c>
    </row>
    <row r="45" spans="1:6" ht="15">
      <c r="A45" s="61" t="s">
        <v>459</v>
      </c>
      <c r="B45" s="79">
        <v>0</v>
      </c>
      <c r="C45" s="79">
        <v>0</v>
      </c>
      <c r="D45" s="66" t="s">
        <v>460</v>
      </c>
      <c r="E45" s="79">
        <v>0</v>
      </c>
      <c r="F45" s="79">
        <v>0</v>
      </c>
    </row>
    <row r="46" spans="1:6" ht="15">
      <c r="A46" s="58"/>
      <c r="B46" s="76"/>
      <c r="C46" s="76"/>
      <c r="D46" s="67"/>
      <c r="E46" s="76">
        <v>0</v>
      </c>
      <c r="F46" s="76">
        <v>0</v>
      </c>
    </row>
    <row r="47" spans="1:6" ht="15">
      <c r="A47" s="62" t="s">
        <v>461</v>
      </c>
      <c r="B47" s="77">
        <v>186430343.12</v>
      </c>
      <c r="C47" s="77">
        <v>67454764.66000001</v>
      </c>
      <c r="D47" s="68" t="s">
        <v>462</v>
      </c>
      <c r="E47" s="77">
        <v>44593889.550000004</v>
      </c>
      <c r="F47" s="77">
        <v>37626784.42</v>
      </c>
    </row>
    <row r="48" spans="1:6" ht="15">
      <c r="A48" s="58"/>
      <c r="B48" s="76"/>
      <c r="C48" s="76"/>
      <c r="D48" s="67"/>
      <c r="E48" s="76"/>
      <c r="F48" s="76"/>
    </row>
    <row r="49" spans="1:6" ht="15">
      <c r="A49" s="57" t="s">
        <v>463</v>
      </c>
      <c r="B49" s="76"/>
      <c r="C49" s="76"/>
      <c r="D49" s="68" t="s">
        <v>464</v>
      </c>
      <c r="E49" s="76"/>
      <c r="F49" s="76"/>
    </row>
    <row r="50" spans="1:6" ht="15">
      <c r="A50" s="60" t="s">
        <v>465</v>
      </c>
      <c r="B50" s="79">
        <v>0</v>
      </c>
      <c r="C50" s="79">
        <v>0</v>
      </c>
      <c r="D50" s="65" t="s">
        <v>466</v>
      </c>
      <c r="E50" s="79">
        <v>0</v>
      </c>
      <c r="F50" s="79">
        <v>0</v>
      </c>
    </row>
    <row r="51" spans="1:6" ht="15">
      <c r="A51" s="60" t="s">
        <v>467</v>
      </c>
      <c r="B51" s="79">
        <v>0</v>
      </c>
      <c r="C51" s="79">
        <v>0</v>
      </c>
      <c r="D51" s="65" t="s">
        <v>468</v>
      </c>
      <c r="E51" s="79">
        <v>0</v>
      </c>
      <c r="F51" s="79">
        <v>0</v>
      </c>
    </row>
    <row r="52" spans="1:6" ht="15">
      <c r="A52" s="60" t="s">
        <v>469</v>
      </c>
      <c r="B52" s="79">
        <v>429612681.1</v>
      </c>
      <c r="C52" s="79">
        <v>417391233.27</v>
      </c>
      <c r="D52" s="65" t="s">
        <v>470</v>
      </c>
      <c r="E52" s="79">
        <v>0</v>
      </c>
      <c r="F52" s="79">
        <v>0</v>
      </c>
    </row>
    <row r="53" spans="1:6" ht="15">
      <c r="A53" s="60" t="s">
        <v>471</v>
      </c>
      <c r="B53" s="79">
        <v>95454117.34</v>
      </c>
      <c r="C53" s="79">
        <v>94840250.94</v>
      </c>
      <c r="D53" s="65" t="s">
        <v>472</v>
      </c>
      <c r="E53" s="79">
        <v>0</v>
      </c>
      <c r="F53" s="79">
        <v>0</v>
      </c>
    </row>
    <row r="54" spans="1:6" ht="15">
      <c r="A54" s="60" t="s">
        <v>473</v>
      </c>
      <c r="B54" s="79">
        <v>308430.75</v>
      </c>
      <c r="C54" s="79">
        <v>308430.75</v>
      </c>
      <c r="D54" s="65" t="s">
        <v>474</v>
      </c>
      <c r="E54" s="79">
        <v>0</v>
      </c>
      <c r="F54" s="79">
        <v>0</v>
      </c>
    </row>
    <row r="55" spans="1:6" ht="15">
      <c r="A55" s="60" t="s">
        <v>475</v>
      </c>
      <c r="B55" s="79">
        <v>-31528842.02</v>
      </c>
      <c r="C55" s="79">
        <v>-26257083.93</v>
      </c>
      <c r="D55" s="69" t="s">
        <v>476</v>
      </c>
      <c r="E55" s="79">
        <v>0</v>
      </c>
      <c r="F55" s="79">
        <v>0</v>
      </c>
    </row>
    <row r="56" spans="1:6" ht="15">
      <c r="A56" s="60" t="s">
        <v>477</v>
      </c>
      <c r="B56" s="79">
        <v>0</v>
      </c>
      <c r="C56" s="79">
        <v>0</v>
      </c>
      <c r="D56" s="67"/>
      <c r="E56" s="76"/>
      <c r="F56" s="76"/>
    </row>
    <row r="57" spans="1:6" ht="15">
      <c r="A57" s="60" t="s">
        <v>478</v>
      </c>
      <c r="B57" s="79">
        <v>0</v>
      </c>
      <c r="C57" s="79">
        <v>0</v>
      </c>
      <c r="D57" s="68" t="s">
        <v>479</v>
      </c>
      <c r="E57" s="77">
        <v>0</v>
      </c>
      <c r="F57" s="77">
        <v>0</v>
      </c>
    </row>
    <row r="58" spans="1:6" ht="15">
      <c r="A58" s="60" t="s">
        <v>480</v>
      </c>
      <c r="B58" s="79">
        <v>0</v>
      </c>
      <c r="C58" s="79">
        <v>0</v>
      </c>
      <c r="D58" s="67"/>
      <c r="E58" s="76"/>
      <c r="F58" s="76"/>
    </row>
    <row r="59" spans="1:6" ht="15">
      <c r="A59" s="58"/>
      <c r="B59" s="76"/>
      <c r="C59" s="76"/>
      <c r="D59" s="68" t="s">
        <v>481</v>
      </c>
      <c r="E59" s="77">
        <v>44593889.550000004</v>
      </c>
      <c r="F59" s="77">
        <v>37626784.42</v>
      </c>
    </row>
    <row r="60" spans="1:6" ht="15">
      <c r="A60" s="62" t="s">
        <v>482</v>
      </c>
      <c r="B60" s="77">
        <v>493846387.1700001</v>
      </c>
      <c r="C60" s="77">
        <v>486282831.03</v>
      </c>
      <c r="D60" s="67"/>
      <c r="E60" s="76"/>
      <c r="F60" s="76"/>
    </row>
    <row r="61" spans="1:6" ht="15">
      <c r="A61" s="58"/>
      <c r="B61" s="76"/>
      <c r="C61" s="76"/>
      <c r="D61" s="70" t="s">
        <v>483</v>
      </c>
      <c r="E61" s="76"/>
      <c r="F61" s="76"/>
    </row>
    <row r="62" spans="1:6" ht="15">
      <c r="A62" s="62" t="s">
        <v>484</v>
      </c>
      <c r="B62" s="77">
        <v>680276730.2900001</v>
      </c>
      <c r="C62" s="77">
        <v>553737595.6899999</v>
      </c>
      <c r="D62" s="67"/>
      <c r="E62" s="76"/>
      <c r="F62" s="76"/>
    </row>
    <row r="63" spans="1:6" ht="15">
      <c r="A63" s="58"/>
      <c r="B63" s="74"/>
      <c r="C63" s="74"/>
      <c r="D63" s="71" t="s">
        <v>485</v>
      </c>
      <c r="E63" s="75">
        <v>30671242.15</v>
      </c>
      <c r="F63" s="75">
        <v>31101961.86</v>
      </c>
    </row>
    <row r="64" spans="1:6" ht="15">
      <c r="A64" s="58"/>
      <c r="B64" s="74"/>
      <c r="C64" s="74"/>
      <c r="D64" s="65" t="s">
        <v>486</v>
      </c>
      <c r="E64" s="79">
        <v>28135186.06</v>
      </c>
      <c r="F64" s="79">
        <v>28565905.77</v>
      </c>
    </row>
    <row r="65" spans="1:6" ht="15">
      <c r="A65" s="58"/>
      <c r="B65" s="74"/>
      <c r="C65" s="74"/>
      <c r="D65" s="69" t="s">
        <v>487</v>
      </c>
      <c r="E65" s="79">
        <v>1516620</v>
      </c>
      <c r="F65" s="79">
        <v>1516620</v>
      </c>
    </row>
    <row r="66" spans="1:6" ht="15">
      <c r="A66" s="58"/>
      <c r="B66" s="74"/>
      <c r="C66" s="74"/>
      <c r="D66" s="65" t="s">
        <v>488</v>
      </c>
      <c r="E66" s="79">
        <v>1019436.09</v>
      </c>
      <c r="F66" s="79">
        <v>1019436.09</v>
      </c>
    </row>
    <row r="67" spans="1:6" ht="15">
      <c r="A67" s="58"/>
      <c r="B67" s="74"/>
      <c r="C67" s="74"/>
      <c r="D67" s="67"/>
      <c r="E67" s="76"/>
      <c r="F67" s="76"/>
    </row>
    <row r="68" spans="1:6" ht="15">
      <c r="A68" s="58"/>
      <c r="B68" s="74"/>
      <c r="C68" s="74"/>
      <c r="D68" s="71" t="s">
        <v>489</v>
      </c>
      <c r="E68" s="75">
        <v>559421992.22</v>
      </c>
      <c r="F68" s="75">
        <v>485008849.41</v>
      </c>
    </row>
    <row r="69" spans="1:6" ht="15">
      <c r="A69" s="63"/>
      <c r="B69" s="74"/>
      <c r="C69" s="74"/>
      <c r="D69" s="65" t="s">
        <v>490</v>
      </c>
      <c r="E69" s="79">
        <v>152926598.85</v>
      </c>
      <c r="F69" s="79">
        <v>45589606.37</v>
      </c>
    </row>
    <row r="70" spans="1:6" ht="15">
      <c r="A70" s="63"/>
      <c r="B70" s="74"/>
      <c r="C70" s="74"/>
      <c r="D70" s="65" t="s">
        <v>491</v>
      </c>
      <c r="E70" s="79">
        <v>402756817.26</v>
      </c>
      <c r="F70" s="79">
        <v>435662317.38</v>
      </c>
    </row>
    <row r="71" spans="1:6" ht="15">
      <c r="A71" s="63"/>
      <c r="B71" s="74"/>
      <c r="C71" s="74"/>
      <c r="D71" s="65" t="s">
        <v>492</v>
      </c>
      <c r="E71" s="79">
        <v>0</v>
      </c>
      <c r="F71" s="79">
        <v>0</v>
      </c>
    </row>
    <row r="72" spans="1:6" ht="15">
      <c r="A72" s="63"/>
      <c r="B72" s="74"/>
      <c r="C72" s="74"/>
      <c r="D72" s="65" t="s">
        <v>493</v>
      </c>
      <c r="E72" s="79">
        <v>0</v>
      </c>
      <c r="F72" s="79">
        <v>0</v>
      </c>
    </row>
    <row r="73" spans="1:6" ht="15">
      <c r="A73" s="63"/>
      <c r="B73" s="74"/>
      <c r="C73" s="74"/>
      <c r="D73" s="65" t="s">
        <v>494</v>
      </c>
      <c r="E73" s="79">
        <v>3738576.11</v>
      </c>
      <c r="F73" s="79">
        <v>3756925.66</v>
      </c>
    </row>
    <row r="74" spans="1:6" ht="15">
      <c r="A74" s="63"/>
      <c r="B74" s="74"/>
      <c r="C74" s="74"/>
      <c r="D74" s="67"/>
      <c r="E74" s="76"/>
      <c r="F74" s="76"/>
    </row>
    <row r="75" spans="1:6" ht="15">
      <c r="A75" s="63"/>
      <c r="B75" s="74"/>
      <c r="C75" s="74"/>
      <c r="D75" s="71" t="s">
        <v>495</v>
      </c>
      <c r="E75" s="75">
        <v>0</v>
      </c>
      <c r="F75" s="75">
        <v>0</v>
      </c>
    </row>
    <row r="76" spans="1:6" ht="15">
      <c r="A76" s="63"/>
      <c r="B76" s="74"/>
      <c r="C76" s="74"/>
      <c r="D76" s="65" t="s">
        <v>496</v>
      </c>
      <c r="E76" s="79">
        <v>0</v>
      </c>
      <c r="F76" s="79">
        <v>0</v>
      </c>
    </row>
    <row r="77" spans="1:6" ht="15">
      <c r="A77" s="63"/>
      <c r="B77" s="74"/>
      <c r="C77" s="74"/>
      <c r="D77" s="65" t="s">
        <v>497</v>
      </c>
      <c r="E77" s="79">
        <v>0</v>
      </c>
      <c r="F77" s="79">
        <v>0</v>
      </c>
    </row>
    <row r="78" spans="1:6" ht="15">
      <c r="A78" s="63"/>
      <c r="B78" s="74"/>
      <c r="C78" s="74"/>
      <c r="D78" s="67"/>
      <c r="E78" s="76"/>
      <c r="F78" s="76"/>
    </row>
    <row r="79" spans="1:6" ht="15">
      <c r="A79" s="63"/>
      <c r="B79" s="74"/>
      <c r="C79" s="74"/>
      <c r="D79" s="68" t="s">
        <v>498</v>
      </c>
      <c r="E79" s="77">
        <v>590093234.37</v>
      </c>
      <c r="F79" s="77">
        <v>516110811.27000004</v>
      </c>
    </row>
    <row r="80" spans="1:6" ht="15">
      <c r="A80" s="63"/>
      <c r="B80" s="74"/>
      <c r="C80" s="74"/>
      <c r="D80" s="67"/>
      <c r="E80" s="76"/>
      <c r="F80" s="76"/>
    </row>
    <row r="81" spans="1:6" ht="15">
      <c r="A81" s="63"/>
      <c r="B81" s="74"/>
      <c r="C81" s="74"/>
      <c r="D81" s="68" t="s">
        <v>499</v>
      </c>
      <c r="E81" s="77">
        <v>634687123.92</v>
      </c>
      <c r="F81" s="77">
        <v>553737595.69</v>
      </c>
    </row>
    <row r="82" spans="1:6" ht="15">
      <c r="A82" s="64"/>
      <c r="B82" s="73"/>
      <c r="C82" s="73"/>
      <c r="D82" s="72"/>
      <c r="E82" s="78"/>
      <c r="F82" s="78"/>
    </row>
    <row r="84" ht="15">
      <c r="E84" s="157"/>
    </row>
  </sheetData>
  <sheetProtection/>
  <mergeCells count="5">
    <mergeCell ref="A1:F1"/>
    <mergeCell ref="A2:F2"/>
    <mergeCell ref="A3:F3"/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49" r:id="rId1"/>
  <headerFooter>
    <oddFooter>&amp;CPágina &amp;P de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60" zoomScalePageLayoutView="0" workbookViewId="0" topLeftCell="A1">
      <selection activeCell="E54" sqref="E54"/>
    </sheetView>
  </sheetViews>
  <sheetFormatPr defaultColWidth="11.421875" defaultRowHeight="15"/>
  <cols>
    <col min="1" max="1" width="78.7109375" style="0" bestFit="1" customWidth="1"/>
    <col min="2" max="8" width="20.28125" style="0" customWidth="1"/>
  </cols>
  <sheetData>
    <row r="1" spans="1:8" ht="26.25">
      <c r="A1" s="211" t="s">
        <v>500</v>
      </c>
      <c r="B1" s="211"/>
      <c r="C1" s="211"/>
      <c r="D1" s="211"/>
      <c r="E1" s="211"/>
      <c r="F1" s="211"/>
      <c r="G1" s="211"/>
      <c r="H1" s="211"/>
    </row>
    <row r="2" spans="1:8" ht="15">
      <c r="A2" s="200" t="s">
        <v>331</v>
      </c>
      <c r="B2" s="201"/>
      <c r="C2" s="201"/>
      <c r="D2" s="201"/>
      <c r="E2" s="201"/>
      <c r="F2" s="201"/>
      <c r="G2" s="201"/>
      <c r="H2" s="202"/>
    </row>
    <row r="3" spans="1:8" ht="15">
      <c r="A3" s="203" t="s">
        <v>501</v>
      </c>
      <c r="B3" s="204"/>
      <c r="C3" s="204"/>
      <c r="D3" s="204"/>
      <c r="E3" s="204"/>
      <c r="F3" s="204"/>
      <c r="G3" s="204"/>
      <c r="H3" s="205"/>
    </row>
    <row r="4" spans="1:8" ht="15">
      <c r="A4" s="203" t="s">
        <v>502</v>
      </c>
      <c r="B4" s="204"/>
      <c r="C4" s="204"/>
      <c r="D4" s="204"/>
      <c r="E4" s="204"/>
      <c r="F4" s="204"/>
      <c r="G4" s="204"/>
      <c r="H4" s="205"/>
    </row>
    <row r="5" spans="1:8" ht="15">
      <c r="A5" s="194" t="s">
        <v>3</v>
      </c>
      <c r="B5" s="195"/>
      <c r="C5" s="195"/>
      <c r="D5" s="195"/>
      <c r="E5" s="195"/>
      <c r="F5" s="195"/>
      <c r="G5" s="195"/>
      <c r="H5" s="196"/>
    </row>
    <row r="6" spans="1:8" ht="60">
      <c r="A6" s="91" t="s">
        <v>503</v>
      </c>
      <c r="B6" s="92" t="s">
        <v>504</v>
      </c>
      <c r="C6" s="91" t="s">
        <v>505</v>
      </c>
      <c r="D6" s="91" t="s">
        <v>506</v>
      </c>
      <c r="E6" s="91" t="s">
        <v>507</v>
      </c>
      <c r="F6" s="91" t="s">
        <v>508</v>
      </c>
      <c r="G6" s="91" t="s">
        <v>509</v>
      </c>
      <c r="H6" s="85" t="s">
        <v>510</v>
      </c>
    </row>
    <row r="7" spans="1:8" ht="15">
      <c r="A7" s="81"/>
      <c r="B7" s="81"/>
      <c r="C7" s="81"/>
      <c r="D7" s="81"/>
      <c r="E7" s="81"/>
      <c r="F7" s="81"/>
      <c r="G7" s="81"/>
      <c r="H7" s="81"/>
    </row>
    <row r="8" spans="1:8" ht="15">
      <c r="A8" s="93" t="s">
        <v>511</v>
      </c>
      <c r="B8" s="98">
        <v>0</v>
      </c>
      <c r="C8" s="98">
        <v>0</v>
      </c>
      <c r="D8" s="98">
        <v>13000000</v>
      </c>
      <c r="E8" s="98">
        <v>0</v>
      </c>
      <c r="F8" s="98">
        <v>-13000000</v>
      </c>
      <c r="G8" s="98">
        <v>534283.74</v>
      </c>
      <c r="H8" s="98">
        <v>0</v>
      </c>
    </row>
    <row r="9" spans="1:8" ht="15">
      <c r="A9" s="94" t="s">
        <v>512</v>
      </c>
      <c r="B9" s="99">
        <v>0</v>
      </c>
      <c r="C9" s="99">
        <v>0</v>
      </c>
      <c r="D9" s="99">
        <v>13000000</v>
      </c>
      <c r="E9" s="99">
        <v>0</v>
      </c>
      <c r="F9" s="99">
        <v>-13000000</v>
      </c>
      <c r="G9" s="99">
        <v>534283.74</v>
      </c>
      <c r="H9" s="99">
        <v>0</v>
      </c>
    </row>
    <row r="10" spans="1:8" ht="15">
      <c r="A10" s="95" t="s">
        <v>513</v>
      </c>
      <c r="B10" s="105">
        <v>0</v>
      </c>
      <c r="C10" s="105">
        <v>0</v>
      </c>
      <c r="D10" s="105">
        <v>13000000</v>
      </c>
      <c r="E10" s="105">
        <v>0</v>
      </c>
      <c r="F10" s="99">
        <v>-13000000</v>
      </c>
      <c r="G10" s="105">
        <v>534283.74</v>
      </c>
      <c r="H10" s="105">
        <v>0</v>
      </c>
    </row>
    <row r="11" spans="1:8" ht="15">
      <c r="A11" s="95" t="s">
        <v>514</v>
      </c>
      <c r="B11" s="105">
        <v>0</v>
      </c>
      <c r="C11" s="99">
        <v>0</v>
      </c>
      <c r="D11" s="105">
        <v>0</v>
      </c>
      <c r="E11" s="105">
        <v>0</v>
      </c>
      <c r="F11" s="99">
        <v>0</v>
      </c>
      <c r="G11" s="105">
        <v>0</v>
      </c>
      <c r="H11" s="99">
        <v>0</v>
      </c>
    </row>
    <row r="12" spans="1:8" ht="15">
      <c r="A12" s="95" t="s">
        <v>515</v>
      </c>
      <c r="B12" s="105">
        <v>0</v>
      </c>
      <c r="C12" s="99">
        <v>0</v>
      </c>
      <c r="D12" s="105">
        <v>0</v>
      </c>
      <c r="E12" s="105">
        <v>0</v>
      </c>
      <c r="F12" s="99">
        <v>0</v>
      </c>
      <c r="G12" s="105">
        <v>0</v>
      </c>
      <c r="H12" s="99">
        <v>0</v>
      </c>
    </row>
    <row r="13" spans="1:8" ht="15">
      <c r="A13" s="94" t="s">
        <v>516</v>
      </c>
      <c r="B13" s="99">
        <v>0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</row>
    <row r="14" spans="1:8" ht="15">
      <c r="A14" s="95" t="s">
        <v>517</v>
      </c>
      <c r="B14" s="105">
        <v>0</v>
      </c>
      <c r="C14" s="105">
        <v>0</v>
      </c>
      <c r="D14" s="105">
        <v>0</v>
      </c>
      <c r="E14" s="105">
        <v>0</v>
      </c>
      <c r="F14" s="99">
        <v>0</v>
      </c>
      <c r="G14" s="99">
        <v>0</v>
      </c>
      <c r="H14" s="105">
        <v>0</v>
      </c>
    </row>
    <row r="15" spans="1:8" ht="15">
      <c r="A15" s="95" t="s">
        <v>518</v>
      </c>
      <c r="B15" s="105">
        <v>0</v>
      </c>
      <c r="C15" s="105">
        <v>0</v>
      </c>
      <c r="D15" s="105">
        <v>0</v>
      </c>
      <c r="E15" s="105">
        <v>0</v>
      </c>
      <c r="F15" s="99">
        <v>0</v>
      </c>
      <c r="G15" s="99">
        <v>0</v>
      </c>
      <c r="H15" s="99">
        <v>0</v>
      </c>
    </row>
    <row r="16" spans="1:8" ht="15">
      <c r="A16" s="95" t="s">
        <v>519</v>
      </c>
      <c r="B16" s="105">
        <v>0</v>
      </c>
      <c r="C16" s="105">
        <v>0</v>
      </c>
      <c r="D16" s="105">
        <v>0</v>
      </c>
      <c r="E16" s="105">
        <v>0</v>
      </c>
      <c r="F16" s="99">
        <v>0</v>
      </c>
      <c r="G16" s="99">
        <v>0</v>
      </c>
      <c r="H16" s="99">
        <v>0</v>
      </c>
    </row>
    <row r="17" spans="1:8" ht="15">
      <c r="A17" s="86"/>
      <c r="B17" s="100"/>
      <c r="C17" s="100"/>
      <c r="D17" s="100"/>
      <c r="E17" s="100"/>
      <c r="F17" s="100"/>
      <c r="G17" s="100"/>
      <c r="H17" s="100"/>
    </row>
    <row r="18" spans="1:8" ht="15">
      <c r="A18" s="93" t="s">
        <v>520</v>
      </c>
      <c r="B18" s="98">
        <v>37626784.42</v>
      </c>
      <c r="C18" s="101"/>
      <c r="D18" s="101"/>
      <c r="E18" s="101"/>
      <c r="F18" s="98">
        <v>57593889.55</v>
      </c>
      <c r="G18" s="101"/>
      <c r="H18" s="101"/>
    </row>
    <row r="19" spans="1:8" ht="15">
      <c r="A19" s="86"/>
      <c r="B19" s="102"/>
      <c r="C19" s="102"/>
      <c r="D19" s="102"/>
      <c r="E19" s="102"/>
      <c r="F19" s="102"/>
      <c r="G19" s="102"/>
      <c r="H19" s="102"/>
    </row>
    <row r="20" spans="1:8" ht="15">
      <c r="A20" s="93" t="s">
        <v>521</v>
      </c>
      <c r="B20" s="98">
        <v>37626784.42</v>
      </c>
      <c r="C20" s="98">
        <v>0</v>
      </c>
      <c r="D20" s="98">
        <v>13000000</v>
      </c>
      <c r="E20" s="98">
        <v>0</v>
      </c>
      <c r="F20" s="98">
        <v>44593889.55</v>
      </c>
      <c r="G20" s="98">
        <v>534283.74</v>
      </c>
      <c r="H20" s="98">
        <v>0</v>
      </c>
    </row>
    <row r="21" spans="1:8" ht="15">
      <c r="A21" s="86"/>
      <c r="B21" s="103"/>
      <c r="C21" s="103"/>
      <c r="D21" s="103"/>
      <c r="E21" s="103"/>
      <c r="F21" s="103"/>
      <c r="G21" s="103"/>
      <c r="H21" s="103"/>
    </row>
    <row r="22" spans="1:8" ht="17.25">
      <c r="A22" s="93" t="s">
        <v>522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</row>
    <row r="23" spans="1:8" ht="15">
      <c r="A23" s="96" t="s">
        <v>523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</row>
    <row r="24" spans="1:8" ht="15">
      <c r="A24" s="96" t="s">
        <v>524</v>
      </c>
      <c r="B24" s="99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</row>
    <row r="25" spans="1:8" ht="15">
      <c r="A25" s="96" t="s">
        <v>525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</row>
    <row r="26" spans="1:8" ht="15">
      <c r="A26" s="89" t="s">
        <v>94</v>
      </c>
      <c r="B26" s="103"/>
      <c r="C26" s="103"/>
      <c r="D26" s="103"/>
      <c r="E26" s="103"/>
      <c r="F26" s="103"/>
      <c r="G26" s="103"/>
      <c r="H26" s="103"/>
    </row>
    <row r="27" spans="1:8" ht="17.25">
      <c r="A27" s="93" t="s">
        <v>526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</row>
    <row r="28" spans="1:8" ht="15">
      <c r="A28" s="96" t="s">
        <v>527</v>
      </c>
      <c r="B28" s="99">
        <v>0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</row>
    <row r="29" spans="1:8" ht="15">
      <c r="A29" s="96" t="s">
        <v>528</v>
      </c>
      <c r="B29" s="99">
        <v>0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</row>
    <row r="30" spans="1:8" ht="15">
      <c r="A30" s="96" t="s">
        <v>529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</row>
    <row r="31" spans="1:8" ht="15">
      <c r="A31" s="97" t="s">
        <v>94</v>
      </c>
      <c r="B31" s="104"/>
      <c r="C31" s="104"/>
      <c r="D31" s="104"/>
      <c r="E31" s="104"/>
      <c r="F31" s="104"/>
      <c r="G31" s="104"/>
      <c r="H31" s="104"/>
    </row>
    <row r="32" spans="1:8" ht="15">
      <c r="A32" s="90"/>
      <c r="B32" s="80"/>
      <c r="C32" s="80"/>
      <c r="D32" s="80"/>
      <c r="E32" s="80"/>
      <c r="F32" s="80"/>
      <c r="G32" s="80"/>
      <c r="H32" s="80"/>
    </row>
    <row r="33" spans="1:8" ht="15">
      <c r="A33" s="210" t="s">
        <v>530</v>
      </c>
      <c r="B33" s="210"/>
      <c r="C33" s="210"/>
      <c r="D33" s="210"/>
      <c r="E33" s="210"/>
      <c r="F33" s="210"/>
      <c r="G33" s="210"/>
      <c r="H33" s="210"/>
    </row>
    <row r="34" spans="1:8" ht="15">
      <c r="A34" s="210"/>
      <c r="B34" s="210"/>
      <c r="C34" s="210"/>
      <c r="D34" s="210"/>
      <c r="E34" s="210"/>
      <c r="F34" s="210"/>
      <c r="G34" s="210"/>
      <c r="H34" s="210"/>
    </row>
    <row r="35" spans="1:8" ht="15">
      <c r="A35" s="210"/>
      <c r="B35" s="210"/>
      <c r="C35" s="210"/>
      <c r="D35" s="210"/>
      <c r="E35" s="210"/>
      <c r="F35" s="210"/>
      <c r="G35" s="210"/>
      <c r="H35" s="210"/>
    </row>
    <row r="36" spans="1:8" ht="15">
      <c r="A36" s="210"/>
      <c r="B36" s="210"/>
      <c r="C36" s="210"/>
      <c r="D36" s="210"/>
      <c r="E36" s="210"/>
      <c r="F36" s="210"/>
      <c r="G36" s="210"/>
      <c r="H36" s="210"/>
    </row>
    <row r="37" spans="1:8" ht="15">
      <c r="A37" s="210"/>
      <c r="B37" s="210"/>
      <c r="C37" s="210"/>
      <c r="D37" s="210"/>
      <c r="E37" s="210"/>
      <c r="F37" s="210"/>
      <c r="G37" s="210"/>
      <c r="H37" s="210"/>
    </row>
    <row r="38" spans="1:8" ht="15">
      <c r="A38" s="90"/>
      <c r="B38" s="80"/>
      <c r="C38" s="80"/>
      <c r="D38" s="80"/>
      <c r="E38" s="80"/>
      <c r="F38" s="80"/>
      <c r="G38" s="80"/>
      <c r="H38" s="80"/>
    </row>
    <row r="39" spans="1:8" ht="30">
      <c r="A39" s="91" t="s">
        <v>531</v>
      </c>
      <c r="B39" s="91" t="s">
        <v>532</v>
      </c>
      <c r="C39" s="91" t="s">
        <v>533</v>
      </c>
      <c r="D39" s="91" t="s">
        <v>534</v>
      </c>
      <c r="E39" s="91" t="s">
        <v>535</v>
      </c>
      <c r="F39" s="85" t="s">
        <v>536</v>
      </c>
      <c r="G39" s="80"/>
      <c r="H39" s="80"/>
    </row>
    <row r="40" spans="1:8" ht="15">
      <c r="A40" s="86"/>
      <c r="B40" s="81"/>
      <c r="C40" s="81"/>
      <c r="D40" s="81"/>
      <c r="E40" s="81"/>
      <c r="F40" s="81"/>
      <c r="G40" s="80"/>
      <c r="H40" s="80"/>
    </row>
    <row r="41" spans="1:8" ht="15">
      <c r="A41" s="93" t="s">
        <v>537</v>
      </c>
      <c r="B41" s="88">
        <v>0</v>
      </c>
      <c r="C41" s="88">
        <v>0</v>
      </c>
      <c r="D41" s="88">
        <v>0</v>
      </c>
      <c r="E41" s="88">
        <v>0</v>
      </c>
      <c r="F41" s="88">
        <v>0</v>
      </c>
      <c r="G41" s="80"/>
      <c r="H41" s="80"/>
    </row>
    <row r="42" spans="1:8" ht="15">
      <c r="A42" s="96" t="s">
        <v>538</v>
      </c>
      <c r="B42" s="87"/>
      <c r="C42" s="87"/>
      <c r="D42" s="87"/>
      <c r="E42" s="87"/>
      <c r="F42" s="87"/>
      <c r="G42" s="84"/>
      <c r="H42" s="84"/>
    </row>
    <row r="43" spans="1:8" ht="15">
      <c r="A43" s="96" t="s">
        <v>539</v>
      </c>
      <c r="B43" s="87"/>
      <c r="C43" s="87"/>
      <c r="D43" s="87"/>
      <c r="E43" s="87"/>
      <c r="F43" s="87"/>
      <c r="G43" s="84"/>
      <c r="H43" s="84"/>
    </row>
    <row r="44" spans="1:8" ht="15">
      <c r="A44" s="96" t="s">
        <v>540</v>
      </c>
      <c r="B44" s="87"/>
      <c r="C44" s="87"/>
      <c r="D44" s="87"/>
      <c r="E44" s="87"/>
      <c r="F44" s="87"/>
      <c r="G44" s="84"/>
      <c r="H44" s="84"/>
    </row>
    <row r="45" spans="1:8" ht="15">
      <c r="A45" s="83" t="s">
        <v>94</v>
      </c>
      <c r="B45" s="82"/>
      <c r="C45" s="82"/>
      <c r="D45" s="82"/>
      <c r="E45" s="82"/>
      <c r="F45" s="82"/>
      <c r="G45" s="80"/>
      <c r="H45" s="80"/>
    </row>
  </sheetData>
  <sheetProtection/>
  <mergeCells count="7">
    <mergeCell ref="A33:H37"/>
    <mergeCell ref="A1:F1"/>
    <mergeCell ref="G1:H1"/>
    <mergeCell ref="A2:H2"/>
    <mergeCell ref="A3:H3"/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  <headerFooter>
    <oddFooter>&amp;CPágina &amp;P de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60" zoomScalePageLayoutView="0" workbookViewId="0" topLeftCell="A1">
      <selection activeCell="M16" sqref="M16"/>
    </sheetView>
  </sheetViews>
  <sheetFormatPr defaultColWidth="11.421875" defaultRowHeight="15"/>
  <cols>
    <col min="1" max="1" width="84.00390625" style="0" bestFit="1" customWidth="1"/>
    <col min="2" max="11" width="17.57421875" style="0" customWidth="1"/>
  </cols>
  <sheetData>
    <row r="1" spans="1:11" ht="21">
      <c r="A1" s="209" t="s">
        <v>541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5">
      <c r="A2" s="200" t="s">
        <v>331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1" ht="15">
      <c r="A3" s="203" t="s">
        <v>542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15">
      <c r="A4" s="203" t="s">
        <v>332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1" ht="15">
      <c r="A5" s="203" t="s">
        <v>3</v>
      </c>
      <c r="B5" s="204"/>
      <c r="C5" s="204"/>
      <c r="D5" s="204"/>
      <c r="E5" s="204"/>
      <c r="F5" s="204"/>
      <c r="G5" s="204"/>
      <c r="H5" s="204"/>
      <c r="I5" s="204"/>
      <c r="J5" s="204"/>
      <c r="K5" s="205"/>
    </row>
    <row r="6" spans="1:11" ht="105">
      <c r="A6" s="110" t="s">
        <v>543</v>
      </c>
      <c r="B6" s="110" t="s">
        <v>544</v>
      </c>
      <c r="C6" s="110" t="s">
        <v>545</v>
      </c>
      <c r="D6" s="110" t="s">
        <v>546</v>
      </c>
      <c r="E6" s="110" t="s">
        <v>547</v>
      </c>
      <c r="F6" s="110" t="s">
        <v>548</v>
      </c>
      <c r="G6" s="110" t="s">
        <v>549</v>
      </c>
      <c r="H6" s="110" t="s">
        <v>550</v>
      </c>
      <c r="I6" s="119" t="s">
        <v>551</v>
      </c>
      <c r="J6" s="119" t="s">
        <v>552</v>
      </c>
      <c r="K6" s="119" t="s">
        <v>553</v>
      </c>
    </row>
    <row r="7" spans="1:11" ht="15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ht="15">
      <c r="A8" s="109" t="s">
        <v>554</v>
      </c>
      <c r="B8" s="118"/>
      <c r="C8" s="118"/>
      <c r="D8" s="118"/>
      <c r="E8" s="121">
        <v>0</v>
      </c>
      <c r="F8" s="118"/>
      <c r="G8" s="121">
        <v>0</v>
      </c>
      <c r="H8" s="121">
        <v>0</v>
      </c>
      <c r="I8" s="121">
        <v>0</v>
      </c>
      <c r="J8" s="121">
        <v>0</v>
      </c>
      <c r="K8" s="121">
        <v>0</v>
      </c>
    </row>
    <row r="9" spans="1:11" ht="15">
      <c r="A9" s="116" t="s">
        <v>555</v>
      </c>
      <c r="B9" s="114"/>
      <c r="C9" s="114"/>
      <c r="D9" s="114"/>
      <c r="E9" s="122">
        <v>0</v>
      </c>
      <c r="F9" s="113"/>
      <c r="G9" s="122">
        <v>0</v>
      </c>
      <c r="H9" s="122">
        <v>0</v>
      </c>
      <c r="I9" s="122">
        <v>0</v>
      </c>
      <c r="J9" s="122">
        <v>0</v>
      </c>
      <c r="K9" s="122">
        <v>0</v>
      </c>
    </row>
    <row r="10" spans="1:11" ht="15">
      <c r="A10" s="116" t="s">
        <v>556</v>
      </c>
      <c r="B10" s="114"/>
      <c r="C10" s="114"/>
      <c r="D10" s="114"/>
      <c r="E10" s="122">
        <v>0</v>
      </c>
      <c r="F10" s="113"/>
      <c r="G10" s="122">
        <v>0</v>
      </c>
      <c r="H10" s="122">
        <v>0</v>
      </c>
      <c r="I10" s="122">
        <v>0</v>
      </c>
      <c r="J10" s="122">
        <v>0</v>
      </c>
      <c r="K10" s="122">
        <v>0</v>
      </c>
    </row>
    <row r="11" spans="1:11" ht="15">
      <c r="A11" s="116" t="s">
        <v>557</v>
      </c>
      <c r="B11" s="114"/>
      <c r="C11" s="114"/>
      <c r="D11" s="114"/>
      <c r="E11" s="122">
        <v>0</v>
      </c>
      <c r="F11" s="113"/>
      <c r="G11" s="122">
        <v>0</v>
      </c>
      <c r="H11" s="122">
        <v>0</v>
      </c>
      <c r="I11" s="122">
        <v>0</v>
      </c>
      <c r="J11" s="122">
        <v>0</v>
      </c>
      <c r="K11" s="122">
        <v>0</v>
      </c>
    </row>
    <row r="12" spans="1:11" ht="15">
      <c r="A12" s="116" t="s">
        <v>558</v>
      </c>
      <c r="B12" s="114"/>
      <c r="C12" s="114"/>
      <c r="D12" s="114"/>
      <c r="E12" s="122">
        <v>0</v>
      </c>
      <c r="F12" s="113"/>
      <c r="G12" s="122">
        <v>0</v>
      </c>
      <c r="H12" s="122">
        <v>0</v>
      </c>
      <c r="I12" s="122">
        <v>0</v>
      </c>
      <c r="J12" s="122">
        <v>0</v>
      </c>
      <c r="K12" s="122">
        <v>0</v>
      </c>
    </row>
    <row r="13" spans="1:11" ht="15">
      <c r="A13" s="117" t="s">
        <v>94</v>
      </c>
      <c r="B13" s="115"/>
      <c r="C13" s="115"/>
      <c r="D13" s="115"/>
      <c r="E13" s="123"/>
      <c r="F13" s="111"/>
      <c r="G13" s="123"/>
      <c r="H13" s="123"/>
      <c r="I13" s="123"/>
      <c r="J13" s="123"/>
      <c r="K13" s="123"/>
    </row>
    <row r="14" spans="1:11" ht="15">
      <c r="A14" s="109" t="s">
        <v>559</v>
      </c>
      <c r="B14" s="118"/>
      <c r="C14" s="118"/>
      <c r="D14" s="118"/>
      <c r="E14" s="121">
        <v>0</v>
      </c>
      <c r="F14" s="118"/>
      <c r="G14" s="121">
        <v>0</v>
      </c>
      <c r="H14" s="121">
        <v>0</v>
      </c>
      <c r="I14" s="121">
        <v>0</v>
      </c>
      <c r="J14" s="121">
        <v>0</v>
      </c>
      <c r="K14" s="121">
        <v>0</v>
      </c>
    </row>
    <row r="15" spans="1:11" ht="15">
      <c r="A15" s="116" t="s">
        <v>560</v>
      </c>
      <c r="B15" s="114"/>
      <c r="C15" s="114"/>
      <c r="D15" s="114"/>
      <c r="E15" s="122">
        <v>0</v>
      </c>
      <c r="F15" s="113"/>
      <c r="G15" s="122">
        <v>0</v>
      </c>
      <c r="H15" s="122">
        <v>0</v>
      </c>
      <c r="I15" s="122">
        <v>0</v>
      </c>
      <c r="J15" s="122">
        <v>0</v>
      </c>
      <c r="K15" s="122">
        <v>0</v>
      </c>
    </row>
    <row r="16" spans="1:11" ht="15">
      <c r="A16" s="116" t="s">
        <v>561</v>
      </c>
      <c r="B16" s="114"/>
      <c r="C16" s="114"/>
      <c r="D16" s="114"/>
      <c r="E16" s="122">
        <v>0</v>
      </c>
      <c r="F16" s="113"/>
      <c r="G16" s="122">
        <v>0</v>
      </c>
      <c r="H16" s="122">
        <v>0</v>
      </c>
      <c r="I16" s="122">
        <v>0</v>
      </c>
      <c r="J16" s="122">
        <v>0</v>
      </c>
      <c r="K16" s="122">
        <v>0</v>
      </c>
    </row>
    <row r="17" spans="1:11" ht="15">
      <c r="A17" s="116" t="s">
        <v>562</v>
      </c>
      <c r="B17" s="114"/>
      <c r="C17" s="114"/>
      <c r="D17" s="114"/>
      <c r="E17" s="122">
        <v>0</v>
      </c>
      <c r="F17" s="113"/>
      <c r="G17" s="122">
        <v>0</v>
      </c>
      <c r="H17" s="122">
        <v>0</v>
      </c>
      <c r="I17" s="122">
        <v>0</v>
      </c>
      <c r="J17" s="122">
        <v>0</v>
      </c>
      <c r="K17" s="122">
        <v>0</v>
      </c>
    </row>
    <row r="18" spans="1:11" ht="15">
      <c r="A18" s="116" t="s">
        <v>563</v>
      </c>
      <c r="B18" s="114"/>
      <c r="C18" s="114"/>
      <c r="D18" s="114"/>
      <c r="E18" s="122">
        <v>0</v>
      </c>
      <c r="F18" s="113"/>
      <c r="G18" s="122">
        <v>0</v>
      </c>
      <c r="H18" s="122">
        <v>0</v>
      </c>
      <c r="I18" s="122">
        <v>0</v>
      </c>
      <c r="J18" s="122">
        <v>0</v>
      </c>
      <c r="K18" s="122">
        <v>0</v>
      </c>
    </row>
    <row r="19" spans="1:11" ht="15">
      <c r="A19" s="117" t="s">
        <v>94</v>
      </c>
      <c r="B19" s="115"/>
      <c r="C19" s="115"/>
      <c r="D19" s="115"/>
      <c r="E19" s="123"/>
      <c r="F19" s="111"/>
      <c r="G19" s="123"/>
      <c r="H19" s="123"/>
      <c r="I19" s="123"/>
      <c r="J19" s="123"/>
      <c r="K19" s="123"/>
    </row>
    <row r="20" spans="1:11" ht="15">
      <c r="A20" s="109" t="s">
        <v>564</v>
      </c>
      <c r="B20" s="118"/>
      <c r="C20" s="118"/>
      <c r="D20" s="118"/>
      <c r="E20" s="121">
        <v>0</v>
      </c>
      <c r="F20" s="118"/>
      <c r="G20" s="121">
        <v>0</v>
      </c>
      <c r="H20" s="121">
        <v>0</v>
      </c>
      <c r="I20" s="121">
        <v>0</v>
      </c>
      <c r="J20" s="121">
        <v>0</v>
      </c>
      <c r="K20" s="121">
        <v>0</v>
      </c>
    </row>
    <row r="21" spans="1:11" ht="15">
      <c r="A21" s="112"/>
      <c r="B21" s="108"/>
      <c r="C21" s="108"/>
      <c r="D21" s="108"/>
      <c r="E21" s="108"/>
      <c r="F21" s="108"/>
      <c r="G21" s="120"/>
      <c r="H21" s="120"/>
      <c r="I21" s="120"/>
      <c r="J21" s="120"/>
      <c r="K21" s="120"/>
    </row>
  </sheetData>
  <sheetProtection/>
  <mergeCells count="5">
    <mergeCell ref="A2:K2"/>
    <mergeCell ref="A3:K3"/>
    <mergeCell ref="A4:K4"/>
    <mergeCell ref="A5:K5"/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7" r:id="rId1"/>
  <headerFooter>
    <oddFooter>&amp;CPágina &amp;P de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75"/>
  <sheetViews>
    <sheetView tabSelected="1" view="pageBreakPreview" zoomScale="60" zoomScalePageLayoutView="0" workbookViewId="0" topLeftCell="A1">
      <selection activeCell="A57" sqref="A57"/>
    </sheetView>
  </sheetViews>
  <sheetFormatPr defaultColWidth="11.421875" defaultRowHeight="15"/>
  <cols>
    <col min="1" max="1" width="74.7109375" style="0" customWidth="1"/>
    <col min="2" max="4" width="23.8515625" style="0" customWidth="1"/>
  </cols>
  <sheetData>
    <row r="1" spans="1:4" ht="21">
      <c r="A1" s="209" t="s">
        <v>565</v>
      </c>
      <c r="B1" s="209"/>
      <c r="C1" s="209"/>
      <c r="D1" s="209"/>
    </row>
    <row r="2" spans="1:4" ht="15">
      <c r="A2" s="200" t="s">
        <v>331</v>
      </c>
      <c r="B2" s="201"/>
      <c r="C2" s="201"/>
      <c r="D2" s="202"/>
    </row>
    <row r="3" spans="1:4" ht="15">
      <c r="A3" s="203" t="s">
        <v>566</v>
      </c>
      <c r="B3" s="204"/>
      <c r="C3" s="204"/>
      <c r="D3" s="205"/>
    </row>
    <row r="4" spans="1:4" ht="15">
      <c r="A4" s="203" t="s">
        <v>332</v>
      </c>
      <c r="B4" s="204"/>
      <c r="C4" s="204"/>
      <c r="D4" s="205"/>
    </row>
    <row r="5" spans="1:4" ht="15">
      <c r="A5" s="194" t="s">
        <v>3</v>
      </c>
      <c r="B5" s="195"/>
      <c r="C5" s="195"/>
      <c r="D5" s="196"/>
    </row>
    <row r="7" spans="1:4" ht="30">
      <c r="A7" s="133" t="s">
        <v>4</v>
      </c>
      <c r="B7" s="125" t="s">
        <v>567</v>
      </c>
      <c r="C7" s="125" t="s">
        <v>10</v>
      </c>
      <c r="D7" s="125" t="s">
        <v>568</v>
      </c>
    </row>
    <row r="8" spans="1:4" ht="15">
      <c r="A8" s="128" t="s">
        <v>569</v>
      </c>
      <c r="B8" s="142">
        <v>320988601.76</v>
      </c>
      <c r="C8" s="142">
        <v>533963149.87</v>
      </c>
      <c r="D8" s="142">
        <v>533963149.87</v>
      </c>
    </row>
    <row r="9" spans="1:4" ht="15">
      <c r="A9" s="126" t="s">
        <v>570</v>
      </c>
      <c r="B9" s="158">
        <v>198795577.71</v>
      </c>
      <c r="C9" s="158">
        <v>272805203.18</v>
      </c>
      <c r="D9" s="158">
        <v>272805203.18</v>
      </c>
    </row>
    <row r="10" spans="1:4" ht="15">
      <c r="A10" s="126" t="s">
        <v>571</v>
      </c>
      <c r="B10" s="158">
        <v>135193024.05</v>
      </c>
      <c r="C10" s="158">
        <v>262757946.69</v>
      </c>
      <c r="D10" s="158">
        <v>262757946.69</v>
      </c>
    </row>
    <row r="11" spans="1:4" ht="15">
      <c r="A11" s="126" t="s">
        <v>572</v>
      </c>
      <c r="B11" s="143">
        <v>-13000000</v>
      </c>
      <c r="C11" s="143">
        <v>-1600000</v>
      </c>
      <c r="D11" s="143">
        <v>-1600000</v>
      </c>
    </row>
    <row r="12" spans="1:4" ht="15">
      <c r="A12" s="132"/>
      <c r="B12" s="144"/>
      <c r="C12" s="144"/>
      <c r="D12" s="144"/>
    </row>
    <row r="13" spans="1:4" ht="15">
      <c r="A13" s="128" t="s">
        <v>573</v>
      </c>
      <c r="B13" s="142">
        <v>320988601.76</v>
      </c>
      <c r="C13" s="142">
        <v>421507650.23</v>
      </c>
      <c r="D13" s="142">
        <v>421180820.78</v>
      </c>
    </row>
    <row r="14" spans="1:4" ht="15">
      <c r="A14" s="126" t="s">
        <v>574</v>
      </c>
      <c r="B14" s="158">
        <v>185795577.71</v>
      </c>
      <c r="C14" s="158">
        <v>237028040.68</v>
      </c>
      <c r="D14" s="158">
        <v>241556016.54</v>
      </c>
    </row>
    <row r="15" spans="1:4" ht="15">
      <c r="A15" s="126" t="s">
        <v>575</v>
      </c>
      <c r="B15" s="158">
        <v>135193024.05</v>
      </c>
      <c r="C15" s="158">
        <v>184479609.55</v>
      </c>
      <c r="D15" s="158">
        <v>179624804.24</v>
      </c>
    </row>
    <row r="16" spans="1:4" ht="15">
      <c r="A16" s="132"/>
      <c r="B16" s="144"/>
      <c r="C16" s="144"/>
      <c r="D16" s="144"/>
    </row>
    <row r="17" spans="1:4" ht="15">
      <c r="A17" s="128" t="s">
        <v>576</v>
      </c>
      <c r="B17" s="145">
        <v>0</v>
      </c>
      <c r="C17" s="142">
        <v>-52891149.37</v>
      </c>
      <c r="D17" s="142">
        <v>-52891149.37</v>
      </c>
    </row>
    <row r="18" spans="1:4" ht="15">
      <c r="A18" s="126" t="s">
        <v>577</v>
      </c>
      <c r="B18" s="146">
        <v>0</v>
      </c>
      <c r="C18" s="158">
        <v>0</v>
      </c>
      <c r="D18" s="158">
        <v>0</v>
      </c>
    </row>
    <row r="19" spans="1:4" ht="15">
      <c r="A19" s="126" t="s">
        <v>578</v>
      </c>
      <c r="B19" s="146">
        <v>0</v>
      </c>
      <c r="C19" s="158">
        <v>-52891149.37</v>
      </c>
      <c r="D19" s="158">
        <v>-52891149.37</v>
      </c>
    </row>
    <row r="20" spans="1:4" ht="15">
      <c r="A20" s="132"/>
      <c r="B20" s="144"/>
      <c r="C20" s="144"/>
      <c r="D20" s="144"/>
    </row>
    <row r="21" spans="1:4" ht="15">
      <c r="A21" s="128" t="s">
        <v>579</v>
      </c>
      <c r="B21" s="142">
        <v>0</v>
      </c>
      <c r="C21" s="142">
        <v>59564350.26999999</v>
      </c>
      <c r="D21" s="142">
        <v>59891179.720000036</v>
      </c>
    </row>
    <row r="22" spans="1:4" ht="15">
      <c r="A22" s="128"/>
      <c r="B22" s="144"/>
      <c r="C22" s="144"/>
      <c r="D22" s="144"/>
    </row>
    <row r="23" spans="1:4" ht="15">
      <c r="A23" s="128" t="s">
        <v>580</v>
      </c>
      <c r="B23" s="142">
        <v>13000000</v>
      </c>
      <c r="C23" s="142">
        <v>61164350.26999999</v>
      </c>
      <c r="D23" s="142">
        <v>61491179.720000036</v>
      </c>
    </row>
    <row r="24" spans="1:4" ht="15">
      <c r="A24" s="128"/>
      <c r="B24" s="147"/>
      <c r="C24" s="147"/>
      <c r="D24" s="147"/>
    </row>
    <row r="25" spans="1:4" ht="30">
      <c r="A25" s="134" t="s">
        <v>581</v>
      </c>
      <c r="B25" s="142">
        <v>13000000</v>
      </c>
      <c r="C25" s="142">
        <v>114055499.63999999</v>
      </c>
      <c r="D25" s="142">
        <v>114382329.09000003</v>
      </c>
    </row>
    <row r="26" spans="1:4" ht="15">
      <c r="A26" s="135"/>
      <c r="B26" s="148"/>
      <c r="C26" s="148"/>
      <c r="D26" s="148"/>
    </row>
    <row r="27" spans="1:4" ht="15">
      <c r="A27" s="131"/>
      <c r="B27" s="140"/>
      <c r="C27" s="140"/>
      <c r="D27" s="140"/>
    </row>
    <row r="28" spans="1:4" ht="15">
      <c r="A28" s="133" t="s">
        <v>582</v>
      </c>
      <c r="B28" s="141" t="s">
        <v>583</v>
      </c>
      <c r="C28" s="141" t="s">
        <v>10</v>
      </c>
      <c r="D28" s="141" t="s">
        <v>92</v>
      </c>
    </row>
    <row r="29" spans="1:4" ht="15">
      <c r="A29" s="128" t="s">
        <v>584</v>
      </c>
      <c r="B29" s="149">
        <v>197000</v>
      </c>
      <c r="C29" s="149">
        <v>534283.74</v>
      </c>
      <c r="D29" s="149">
        <v>534283.74</v>
      </c>
    </row>
    <row r="30" spans="1:4" ht="15">
      <c r="A30" s="126" t="s">
        <v>585</v>
      </c>
      <c r="B30" s="161">
        <v>197000</v>
      </c>
      <c r="C30" s="161">
        <v>534283.74</v>
      </c>
      <c r="D30" s="161">
        <v>534283.74</v>
      </c>
    </row>
    <row r="31" spans="1:4" ht="15">
      <c r="A31" s="126" t="s">
        <v>586</v>
      </c>
      <c r="B31" s="161">
        <v>0</v>
      </c>
      <c r="C31" s="161">
        <v>0</v>
      </c>
      <c r="D31" s="161">
        <v>0</v>
      </c>
    </row>
    <row r="32" spans="1:4" ht="15">
      <c r="A32" s="127"/>
      <c r="B32" s="150"/>
      <c r="C32" s="150"/>
      <c r="D32" s="150"/>
    </row>
    <row r="33" spans="1:4" ht="15">
      <c r="A33" s="128" t="s">
        <v>587</v>
      </c>
      <c r="B33" s="149">
        <v>13197000</v>
      </c>
      <c r="C33" s="149">
        <v>114589783.37999998</v>
      </c>
      <c r="D33" s="149">
        <v>114916612.83000003</v>
      </c>
    </row>
    <row r="34" spans="1:4" ht="15">
      <c r="A34" s="129"/>
      <c r="B34" s="155"/>
      <c r="C34" s="155"/>
      <c r="D34" s="155"/>
    </row>
    <row r="35" spans="1:4" ht="15">
      <c r="A35" s="131"/>
      <c r="B35" s="140"/>
      <c r="C35" s="140"/>
      <c r="D35" s="140"/>
    </row>
    <row r="36" spans="1:4" ht="30">
      <c r="A36" s="133" t="s">
        <v>582</v>
      </c>
      <c r="B36" s="141" t="s">
        <v>588</v>
      </c>
      <c r="C36" s="141" t="s">
        <v>10</v>
      </c>
      <c r="D36" s="141" t="s">
        <v>568</v>
      </c>
    </row>
    <row r="37" spans="1:4" ht="15">
      <c r="A37" s="128" t="s">
        <v>589</v>
      </c>
      <c r="B37" s="149">
        <v>0</v>
      </c>
      <c r="C37" s="149">
        <v>11400000</v>
      </c>
      <c r="D37" s="149">
        <v>11400000</v>
      </c>
    </row>
    <row r="38" spans="1:4" ht="15">
      <c r="A38" s="126" t="s">
        <v>590</v>
      </c>
      <c r="B38" s="161">
        <v>0</v>
      </c>
      <c r="C38" s="161">
        <v>11400000</v>
      </c>
      <c r="D38" s="161">
        <v>11400000</v>
      </c>
    </row>
    <row r="39" spans="1:4" ht="15">
      <c r="A39" s="126" t="s">
        <v>591</v>
      </c>
      <c r="B39" s="161">
        <v>0</v>
      </c>
      <c r="C39" s="161">
        <v>0</v>
      </c>
      <c r="D39" s="161">
        <v>0</v>
      </c>
    </row>
    <row r="40" spans="1:4" ht="15">
      <c r="A40" s="128" t="s">
        <v>592</v>
      </c>
      <c r="B40" s="149">
        <v>13000000</v>
      </c>
      <c r="C40" s="149">
        <v>13000000</v>
      </c>
      <c r="D40" s="149">
        <v>13000000</v>
      </c>
    </row>
    <row r="41" spans="1:4" ht="15">
      <c r="A41" s="126" t="s">
        <v>593</v>
      </c>
      <c r="B41" s="161">
        <v>13000000</v>
      </c>
      <c r="C41" s="161">
        <v>13000000</v>
      </c>
      <c r="D41" s="161">
        <v>13000000</v>
      </c>
    </row>
    <row r="42" spans="1:4" ht="15">
      <c r="A42" s="126" t="s">
        <v>594</v>
      </c>
      <c r="B42" s="161">
        <v>0</v>
      </c>
      <c r="C42" s="161">
        <v>0</v>
      </c>
      <c r="D42" s="161">
        <v>0</v>
      </c>
    </row>
    <row r="43" spans="1:4" ht="15">
      <c r="A43" s="127"/>
      <c r="B43" s="150"/>
      <c r="C43" s="150"/>
      <c r="D43" s="150"/>
    </row>
    <row r="44" spans="1:4" ht="15">
      <c r="A44" s="128" t="s">
        <v>595</v>
      </c>
      <c r="B44" s="149">
        <v>-13000000</v>
      </c>
      <c r="C44" s="149">
        <v>-1600000</v>
      </c>
      <c r="D44" s="149">
        <v>-1600000</v>
      </c>
    </row>
    <row r="45" spans="1:4" ht="15">
      <c r="A45" s="139"/>
      <c r="B45" s="156"/>
      <c r="C45" s="156"/>
      <c r="D45" s="156"/>
    </row>
    <row r="46" spans="1:4" ht="15">
      <c r="A46" s="124"/>
      <c r="B46" s="140"/>
      <c r="C46" s="140"/>
      <c r="D46" s="140"/>
    </row>
    <row r="47" spans="1:4" ht="30">
      <c r="A47" s="133" t="s">
        <v>582</v>
      </c>
      <c r="B47" s="141" t="s">
        <v>588</v>
      </c>
      <c r="C47" s="141" t="s">
        <v>10</v>
      </c>
      <c r="D47" s="141" t="s">
        <v>568</v>
      </c>
    </row>
    <row r="48" spans="1:4" ht="15">
      <c r="A48" s="136" t="s">
        <v>596</v>
      </c>
      <c r="B48" s="159">
        <v>198795577.71</v>
      </c>
      <c r="C48" s="159">
        <v>272805203.18</v>
      </c>
      <c r="D48" s="159">
        <v>272805203.18</v>
      </c>
    </row>
    <row r="49" spans="1:4" ht="30">
      <c r="A49" s="137" t="s">
        <v>597</v>
      </c>
      <c r="B49" s="149">
        <v>-13000000</v>
      </c>
      <c r="C49" s="149">
        <v>-1600000</v>
      </c>
      <c r="D49" s="149">
        <v>-1600000</v>
      </c>
    </row>
    <row r="50" spans="1:4" ht="15">
      <c r="A50" s="138" t="s">
        <v>590</v>
      </c>
      <c r="B50" s="161">
        <v>0</v>
      </c>
      <c r="C50" s="161">
        <v>11400000</v>
      </c>
      <c r="D50" s="161">
        <v>11400000</v>
      </c>
    </row>
    <row r="51" spans="1:4" ht="15">
      <c r="A51" s="138" t="s">
        <v>593</v>
      </c>
      <c r="B51" s="161">
        <v>13000000</v>
      </c>
      <c r="C51" s="161">
        <v>13000000</v>
      </c>
      <c r="D51" s="161">
        <v>13000000</v>
      </c>
    </row>
    <row r="52" spans="1:4" ht="15">
      <c r="A52" s="127"/>
      <c r="B52" s="150"/>
      <c r="C52" s="150"/>
      <c r="D52" s="150"/>
    </row>
    <row r="53" spans="1:4" ht="15">
      <c r="A53" s="126" t="s">
        <v>574</v>
      </c>
      <c r="B53" s="161">
        <v>185795577.71</v>
      </c>
      <c r="C53" s="161">
        <v>237028040.68</v>
      </c>
      <c r="D53" s="161">
        <v>241556016.54</v>
      </c>
    </row>
    <row r="54" spans="1:4" ht="15">
      <c r="A54" s="127"/>
      <c r="B54" s="150"/>
      <c r="C54" s="150"/>
      <c r="D54" s="150"/>
    </row>
    <row r="55" spans="1:4" ht="15">
      <c r="A55" s="126" t="s">
        <v>577</v>
      </c>
      <c r="B55" s="151"/>
      <c r="C55" s="161">
        <v>0</v>
      </c>
      <c r="D55" s="161">
        <v>0</v>
      </c>
    </row>
    <row r="56" spans="1:4" ht="15">
      <c r="A56" s="127"/>
      <c r="B56" s="150"/>
      <c r="C56" s="150"/>
      <c r="D56" s="150"/>
    </row>
    <row r="57" spans="1:4" ht="30">
      <c r="A57" s="134" t="s">
        <v>598</v>
      </c>
      <c r="B57" s="149">
        <v>0</v>
      </c>
      <c r="C57" s="149">
        <v>34177162.5</v>
      </c>
      <c r="D57" s="149">
        <v>29649186.640000015</v>
      </c>
    </row>
    <row r="58" spans="1:4" ht="15">
      <c r="A58" s="130"/>
      <c r="B58" s="152"/>
      <c r="C58" s="152"/>
      <c r="D58" s="152"/>
    </row>
    <row r="59" spans="1:4" ht="15">
      <c r="A59" s="134" t="s">
        <v>599</v>
      </c>
      <c r="B59" s="149">
        <v>13000000</v>
      </c>
      <c r="C59" s="149">
        <v>35777162.5</v>
      </c>
      <c r="D59" s="149">
        <v>31249186.640000015</v>
      </c>
    </row>
    <row r="60" spans="1:4" ht="15">
      <c r="A60" s="129"/>
      <c r="B60" s="156"/>
      <c r="C60" s="156"/>
      <c r="D60" s="156"/>
    </row>
    <row r="61" spans="1:4" ht="15">
      <c r="A61" s="124"/>
      <c r="B61" s="157"/>
      <c r="C61" s="157"/>
      <c r="D61" s="157"/>
    </row>
    <row r="62" spans="1:4" ht="30">
      <c r="A62" s="133" t="s">
        <v>582</v>
      </c>
      <c r="B62" s="141" t="s">
        <v>588</v>
      </c>
      <c r="C62" s="141" t="s">
        <v>10</v>
      </c>
      <c r="D62" s="141" t="s">
        <v>568</v>
      </c>
    </row>
    <row r="63" spans="1:4" ht="15">
      <c r="A63" s="136" t="s">
        <v>571</v>
      </c>
      <c r="B63" s="160">
        <v>135193024.05</v>
      </c>
      <c r="C63" s="160">
        <v>262757946.69</v>
      </c>
      <c r="D63" s="160">
        <v>262757946.69</v>
      </c>
    </row>
    <row r="64" spans="1:4" ht="30">
      <c r="A64" s="137" t="s">
        <v>600</v>
      </c>
      <c r="B64" s="142">
        <v>0</v>
      </c>
      <c r="C64" s="142">
        <v>0</v>
      </c>
      <c r="D64" s="142">
        <v>0</v>
      </c>
    </row>
    <row r="65" spans="1:4" ht="15">
      <c r="A65" s="138" t="s">
        <v>591</v>
      </c>
      <c r="B65" s="158">
        <v>0</v>
      </c>
      <c r="C65" s="158">
        <v>0</v>
      </c>
      <c r="D65" s="158">
        <v>0</v>
      </c>
    </row>
    <row r="66" spans="1:4" ht="15">
      <c r="A66" s="138" t="s">
        <v>594</v>
      </c>
      <c r="B66" s="158">
        <v>0</v>
      </c>
      <c r="C66" s="158">
        <v>0</v>
      </c>
      <c r="D66" s="158">
        <v>0</v>
      </c>
    </row>
    <row r="67" spans="1:4" ht="15">
      <c r="A67" s="127"/>
      <c r="B67" s="144"/>
      <c r="C67" s="144"/>
      <c r="D67" s="144"/>
    </row>
    <row r="68" spans="1:4" ht="15">
      <c r="A68" s="126" t="s">
        <v>601</v>
      </c>
      <c r="B68" s="158">
        <v>135193024.05</v>
      </c>
      <c r="C68" s="158">
        <v>184479609.55</v>
      </c>
      <c r="D68" s="158">
        <v>179624804.24</v>
      </c>
    </row>
    <row r="69" spans="1:4" ht="15">
      <c r="A69" s="127"/>
      <c r="B69" s="144"/>
      <c r="C69" s="144"/>
      <c r="D69" s="144"/>
    </row>
    <row r="70" spans="1:4" ht="15">
      <c r="A70" s="126" t="s">
        <v>578</v>
      </c>
      <c r="B70" s="153">
        <v>0</v>
      </c>
      <c r="C70" s="158">
        <v>-52891149.37</v>
      </c>
      <c r="D70" s="158">
        <v>-52891149.37</v>
      </c>
    </row>
    <row r="71" spans="1:4" ht="15">
      <c r="A71" s="127"/>
      <c r="B71" s="144"/>
      <c r="C71" s="144"/>
      <c r="D71" s="144"/>
    </row>
    <row r="72" spans="1:4" ht="30">
      <c r="A72" s="134" t="s">
        <v>602</v>
      </c>
      <c r="B72" s="142">
        <v>0</v>
      </c>
      <c r="C72" s="142">
        <v>25387187.76999999</v>
      </c>
      <c r="D72" s="142">
        <v>30241993.07999999</v>
      </c>
    </row>
    <row r="73" spans="1:4" ht="15">
      <c r="A73" s="127"/>
      <c r="B73" s="144"/>
      <c r="C73" s="144"/>
      <c r="D73" s="144"/>
    </row>
    <row r="74" spans="1:4" ht="30">
      <c r="A74" s="134" t="s">
        <v>603</v>
      </c>
      <c r="B74" s="142">
        <v>0</v>
      </c>
      <c r="C74" s="142">
        <v>25387187.76999999</v>
      </c>
      <c r="D74" s="142">
        <v>30241993.07999999</v>
      </c>
    </row>
    <row r="75" spans="1:4" ht="15">
      <c r="A75" s="129"/>
      <c r="B75" s="154"/>
      <c r="C75" s="154"/>
      <c r="D75" s="154"/>
    </row>
  </sheetData>
  <sheetProtection/>
  <mergeCells count="5">
    <mergeCell ref="A2:D2"/>
    <mergeCell ref="A3:D3"/>
    <mergeCell ref="A4:D4"/>
    <mergeCell ref="A5:D5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6" r:id="rId1"/>
  <headerFooter>
    <oddFooter>&amp;CPágina &amp;P de &amp;F</oddFooter>
  </headerFooter>
  <rowBreaks count="1" manualBreakCount="1">
    <brk id="6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="60" zoomScalePageLayoutView="0" workbookViewId="0" topLeftCell="B49">
      <selection activeCell="J36" sqref="J36"/>
    </sheetView>
  </sheetViews>
  <sheetFormatPr defaultColWidth="11.421875" defaultRowHeight="15"/>
  <cols>
    <col min="1" max="1" width="89.00390625" style="0" bestFit="1" customWidth="1"/>
    <col min="2" max="4" width="18.7109375" style="0" customWidth="1"/>
    <col min="5" max="7" width="20.421875" style="0" customWidth="1"/>
  </cols>
  <sheetData>
    <row r="1" spans="1:7" ht="21">
      <c r="A1" s="188" t="s">
        <v>604</v>
      </c>
      <c r="B1" s="188"/>
      <c r="C1" s="188"/>
      <c r="D1" s="188"/>
      <c r="E1" s="188"/>
      <c r="F1" s="188"/>
      <c r="G1" s="188"/>
    </row>
    <row r="2" spans="1:7" ht="15">
      <c r="A2" s="200" t="s">
        <v>331</v>
      </c>
      <c r="B2" s="201"/>
      <c r="C2" s="201"/>
      <c r="D2" s="201"/>
      <c r="E2" s="201"/>
      <c r="F2" s="201"/>
      <c r="G2" s="202"/>
    </row>
    <row r="3" spans="1:7" ht="15">
      <c r="A3" s="203" t="s">
        <v>605</v>
      </c>
      <c r="B3" s="204"/>
      <c r="C3" s="204"/>
      <c r="D3" s="204"/>
      <c r="E3" s="204"/>
      <c r="F3" s="204"/>
      <c r="G3" s="205"/>
    </row>
    <row r="4" spans="1:7" ht="15">
      <c r="A4" s="203" t="s">
        <v>332</v>
      </c>
      <c r="B4" s="204"/>
      <c r="C4" s="204"/>
      <c r="D4" s="204"/>
      <c r="E4" s="204"/>
      <c r="F4" s="204"/>
      <c r="G4" s="205"/>
    </row>
    <row r="5" spans="1:7" ht="15">
      <c r="A5" s="194" t="s">
        <v>3</v>
      </c>
      <c r="B5" s="195"/>
      <c r="C5" s="195"/>
      <c r="D5" s="195"/>
      <c r="E5" s="195"/>
      <c r="F5" s="195"/>
      <c r="G5" s="196"/>
    </row>
    <row r="6" spans="1:7" ht="15">
      <c r="A6" s="191" t="s">
        <v>606</v>
      </c>
      <c r="B6" s="212" t="s">
        <v>607</v>
      </c>
      <c r="C6" s="212"/>
      <c r="D6" s="212"/>
      <c r="E6" s="212"/>
      <c r="F6" s="212"/>
      <c r="G6" s="212" t="s">
        <v>608</v>
      </c>
    </row>
    <row r="7" spans="1:7" ht="30">
      <c r="A7" s="193"/>
      <c r="B7" s="165" t="s">
        <v>609</v>
      </c>
      <c r="C7" s="164" t="s">
        <v>90</v>
      </c>
      <c r="D7" s="165" t="s">
        <v>91</v>
      </c>
      <c r="E7" s="165" t="s">
        <v>10</v>
      </c>
      <c r="F7" s="165" t="s">
        <v>610</v>
      </c>
      <c r="G7" s="212"/>
    </row>
    <row r="8" spans="1:7" ht="15">
      <c r="A8" s="167" t="s">
        <v>611</v>
      </c>
      <c r="B8" s="176"/>
      <c r="C8" s="176"/>
      <c r="D8" s="176"/>
      <c r="E8" s="176"/>
      <c r="F8" s="176"/>
      <c r="G8" s="176"/>
    </row>
    <row r="9" spans="1:7" ht="15">
      <c r="A9" s="168" t="s">
        <v>612</v>
      </c>
      <c r="B9" s="183">
        <v>22245234.89</v>
      </c>
      <c r="C9" s="183">
        <v>0</v>
      </c>
      <c r="D9" s="177">
        <v>22245234.89</v>
      </c>
      <c r="E9" s="183">
        <v>21960540.66</v>
      </c>
      <c r="F9" s="183">
        <v>21960540.66</v>
      </c>
      <c r="G9" s="177">
        <v>-284694.23000000045</v>
      </c>
    </row>
    <row r="10" spans="1:7" ht="15">
      <c r="A10" s="168" t="s">
        <v>613</v>
      </c>
      <c r="B10" s="183">
        <v>0</v>
      </c>
      <c r="C10" s="183">
        <v>0</v>
      </c>
      <c r="D10" s="177">
        <v>0</v>
      </c>
      <c r="E10" s="183">
        <v>0</v>
      </c>
      <c r="F10" s="183">
        <v>0</v>
      </c>
      <c r="G10" s="177">
        <v>0</v>
      </c>
    </row>
    <row r="11" spans="1:7" ht="15">
      <c r="A11" s="168" t="s">
        <v>614</v>
      </c>
      <c r="B11" s="183">
        <v>4232276.9</v>
      </c>
      <c r="C11" s="183">
        <v>-4230516.9</v>
      </c>
      <c r="D11" s="177">
        <v>1760</v>
      </c>
      <c r="E11" s="183">
        <v>1760</v>
      </c>
      <c r="F11" s="183">
        <v>1760</v>
      </c>
      <c r="G11" s="177">
        <v>-4230516.9</v>
      </c>
    </row>
    <row r="12" spans="1:7" ht="15">
      <c r="A12" s="168" t="s">
        <v>615</v>
      </c>
      <c r="B12" s="183">
        <v>8980069.83</v>
      </c>
      <c r="C12" s="183">
        <v>-428637.36</v>
      </c>
      <c r="D12" s="177">
        <v>8551432.47</v>
      </c>
      <c r="E12" s="183">
        <v>5188044.6</v>
      </c>
      <c r="F12" s="183">
        <v>5188044.57</v>
      </c>
      <c r="G12" s="177">
        <v>-3792025.26</v>
      </c>
    </row>
    <row r="13" spans="1:7" ht="15">
      <c r="A13" s="168" t="s">
        <v>616</v>
      </c>
      <c r="B13" s="183">
        <v>2300076.51</v>
      </c>
      <c r="C13" s="183">
        <v>0</v>
      </c>
      <c r="D13" s="177">
        <v>2300076.51</v>
      </c>
      <c r="E13" s="183">
        <v>3389848.58</v>
      </c>
      <c r="F13" s="183">
        <v>3389848.56</v>
      </c>
      <c r="G13" s="177">
        <v>1089772.0500000003</v>
      </c>
    </row>
    <row r="14" spans="1:7" ht="15">
      <c r="A14" s="168" t="s">
        <v>617</v>
      </c>
      <c r="B14" s="183">
        <v>2100000</v>
      </c>
      <c r="C14" s="183">
        <v>-74032.76</v>
      </c>
      <c r="D14" s="177">
        <v>2025967.24</v>
      </c>
      <c r="E14" s="183">
        <v>1860247.24</v>
      </c>
      <c r="F14" s="183">
        <v>1860247.29</v>
      </c>
      <c r="G14" s="177">
        <v>-239752.70999999996</v>
      </c>
    </row>
    <row r="15" spans="1:7" ht="15">
      <c r="A15" s="168" t="s">
        <v>618</v>
      </c>
      <c r="B15" s="183">
        <v>0</v>
      </c>
      <c r="C15" s="183">
        <v>0</v>
      </c>
      <c r="D15" s="177">
        <v>0</v>
      </c>
      <c r="E15" s="183">
        <v>0</v>
      </c>
      <c r="F15" s="183">
        <v>0</v>
      </c>
      <c r="G15" s="177">
        <v>0</v>
      </c>
    </row>
    <row r="16" spans="1:7" ht="15">
      <c r="A16" s="163" t="s">
        <v>619</v>
      </c>
      <c r="B16" s="177">
        <v>156062233.78999996</v>
      </c>
      <c r="C16" s="177">
        <v>-494400.5900000001</v>
      </c>
      <c r="D16" s="177">
        <v>155567833.2</v>
      </c>
      <c r="E16" s="177">
        <v>166659019.26</v>
      </c>
      <c r="F16" s="177">
        <v>166659019.25</v>
      </c>
      <c r="G16" s="177">
        <v>10596785.460000038</v>
      </c>
    </row>
    <row r="17" spans="1:7" ht="15">
      <c r="A17" s="172" t="s">
        <v>620</v>
      </c>
      <c r="B17" s="183">
        <v>93350690.44</v>
      </c>
      <c r="C17" s="183">
        <v>800000</v>
      </c>
      <c r="D17" s="177">
        <v>94150690.44</v>
      </c>
      <c r="E17" s="183">
        <v>100710352.49</v>
      </c>
      <c r="F17" s="183">
        <v>100710352.49</v>
      </c>
      <c r="G17" s="177">
        <v>7359662.049999997</v>
      </c>
    </row>
    <row r="18" spans="1:7" ht="15">
      <c r="A18" s="172" t="s">
        <v>621</v>
      </c>
      <c r="B18" s="183">
        <v>34390315.55</v>
      </c>
      <c r="C18" s="183">
        <v>0</v>
      </c>
      <c r="D18" s="177">
        <v>34390315.55</v>
      </c>
      <c r="E18" s="183">
        <v>37213527.42</v>
      </c>
      <c r="F18" s="183">
        <v>37213527.42</v>
      </c>
      <c r="G18" s="177">
        <v>2823211.870000005</v>
      </c>
    </row>
    <row r="19" spans="1:7" ht="15">
      <c r="A19" s="172" t="s">
        <v>622</v>
      </c>
      <c r="B19" s="183">
        <v>7326473.15</v>
      </c>
      <c r="C19" s="183">
        <v>0</v>
      </c>
      <c r="D19" s="177">
        <v>7326473.15</v>
      </c>
      <c r="E19" s="183">
        <v>9142560.44</v>
      </c>
      <c r="F19" s="183">
        <v>9142560.45</v>
      </c>
      <c r="G19" s="177">
        <v>1816087.2999999989</v>
      </c>
    </row>
    <row r="20" spans="1:7" ht="15">
      <c r="A20" s="172" t="s">
        <v>623</v>
      </c>
      <c r="B20" s="177">
        <v>0</v>
      </c>
      <c r="C20" s="177">
        <v>0</v>
      </c>
      <c r="D20" s="177">
        <v>0</v>
      </c>
      <c r="E20" s="177">
        <v>0</v>
      </c>
      <c r="F20" s="177">
        <v>0</v>
      </c>
      <c r="G20" s="177">
        <v>0</v>
      </c>
    </row>
    <row r="21" spans="1:7" ht="15">
      <c r="A21" s="172" t="s">
        <v>624</v>
      </c>
      <c r="B21" s="177">
        <v>0</v>
      </c>
      <c r="C21" s="177">
        <v>0</v>
      </c>
      <c r="D21" s="177">
        <v>0</v>
      </c>
      <c r="E21" s="177">
        <v>0</v>
      </c>
      <c r="F21" s="177">
        <v>0</v>
      </c>
      <c r="G21" s="177">
        <v>0</v>
      </c>
    </row>
    <row r="22" spans="1:7" ht="15">
      <c r="A22" s="172" t="s">
        <v>625</v>
      </c>
      <c r="B22" s="183">
        <v>3808401.95</v>
      </c>
      <c r="C22" s="183">
        <v>0</v>
      </c>
      <c r="D22" s="177">
        <v>3808401.95</v>
      </c>
      <c r="E22" s="183">
        <v>4367753.45</v>
      </c>
      <c r="F22" s="183">
        <v>4367753.44</v>
      </c>
      <c r="G22" s="177">
        <v>559351.4900000002</v>
      </c>
    </row>
    <row r="23" spans="1:7" ht="15">
      <c r="A23" s="172" t="s">
        <v>626</v>
      </c>
      <c r="B23" s="177">
        <v>0</v>
      </c>
      <c r="C23" s="177">
        <v>0</v>
      </c>
      <c r="D23" s="177">
        <v>0</v>
      </c>
      <c r="E23" s="177">
        <v>0</v>
      </c>
      <c r="F23" s="177">
        <v>0</v>
      </c>
      <c r="G23" s="177">
        <v>0</v>
      </c>
    </row>
    <row r="24" spans="1:7" ht="15">
      <c r="A24" s="172" t="s">
        <v>627</v>
      </c>
      <c r="B24" s="177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</row>
    <row r="25" spans="1:7" ht="15">
      <c r="A25" s="172" t="s">
        <v>628</v>
      </c>
      <c r="B25" s="183">
        <v>4253160.95</v>
      </c>
      <c r="C25" s="183">
        <v>-1294400.59</v>
      </c>
      <c r="D25" s="177">
        <v>2958760.3600000003</v>
      </c>
      <c r="E25" s="183">
        <v>2548410.46</v>
      </c>
      <c r="F25" s="183">
        <v>2548410.46</v>
      </c>
      <c r="G25" s="177">
        <v>-1704750.4900000002</v>
      </c>
    </row>
    <row r="26" spans="1:7" ht="15">
      <c r="A26" s="172" t="s">
        <v>629</v>
      </c>
      <c r="B26" s="183">
        <v>12933191.75</v>
      </c>
      <c r="C26" s="183">
        <v>0</v>
      </c>
      <c r="D26" s="177">
        <v>12933191.75</v>
      </c>
      <c r="E26" s="183">
        <v>12676415</v>
      </c>
      <c r="F26" s="183">
        <v>12676414.99</v>
      </c>
      <c r="G26" s="177">
        <v>-256776.75999999978</v>
      </c>
    </row>
    <row r="27" spans="1:7" ht="15">
      <c r="A27" s="172" t="s">
        <v>630</v>
      </c>
      <c r="B27" s="183">
        <v>0</v>
      </c>
      <c r="C27" s="183">
        <v>0</v>
      </c>
      <c r="D27" s="177">
        <v>0</v>
      </c>
      <c r="E27" s="183">
        <v>0</v>
      </c>
      <c r="F27" s="183">
        <v>0</v>
      </c>
      <c r="G27" s="177">
        <v>0</v>
      </c>
    </row>
    <row r="28" spans="1:7" ht="15">
      <c r="A28" s="168" t="s">
        <v>631</v>
      </c>
      <c r="B28" s="177">
        <v>2412250.34</v>
      </c>
      <c r="C28" s="177">
        <v>0</v>
      </c>
      <c r="D28" s="177">
        <v>2412250.34</v>
      </c>
      <c r="E28" s="177">
        <v>3235189.8</v>
      </c>
      <c r="F28" s="177">
        <v>3235189.81</v>
      </c>
      <c r="G28" s="177">
        <v>822939.4700000002</v>
      </c>
    </row>
    <row r="29" spans="1:7" ht="15">
      <c r="A29" s="172" t="s">
        <v>632</v>
      </c>
      <c r="B29" s="183">
        <v>0</v>
      </c>
      <c r="C29" s="183">
        <v>0</v>
      </c>
      <c r="D29" s="177">
        <v>0</v>
      </c>
      <c r="E29" s="183">
        <v>19707.7</v>
      </c>
      <c r="F29" s="183">
        <v>19707.7</v>
      </c>
      <c r="G29" s="177">
        <v>19707.7</v>
      </c>
    </row>
    <row r="30" spans="1:7" ht="15">
      <c r="A30" s="172" t="s">
        <v>633</v>
      </c>
      <c r="B30" s="183">
        <v>1432416.4</v>
      </c>
      <c r="C30" s="183">
        <v>0</v>
      </c>
      <c r="D30" s="177">
        <v>1432416.4</v>
      </c>
      <c r="E30" s="183">
        <v>227496.72</v>
      </c>
      <c r="F30" s="183">
        <v>227496.74</v>
      </c>
      <c r="G30" s="177">
        <v>-1204919.66</v>
      </c>
    </row>
    <row r="31" spans="1:7" ht="15">
      <c r="A31" s="172" t="s">
        <v>634</v>
      </c>
      <c r="B31" s="183">
        <v>349693.14</v>
      </c>
      <c r="C31" s="183">
        <v>0</v>
      </c>
      <c r="D31" s="177">
        <v>349693.14</v>
      </c>
      <c r="E31" s="183">
        <v>1857239.31</v>
      </c>
      <c r="F31" s="183">
        <v>1857239.31</v>
      </c>
      <c r="G31" s="177">
        <v>1507546.17</v>
      </c>
    </row>
    <row r="32" spans="1:7" ht="15">
      <c r="A32" s="172" t="s">
        <v>635</v>
      </c>
      <c r="B32" s="177">
        <v>0</v>
      </c>
      <c r="C32" s="177">
        <v>0</v>
      </c>
      <c r="D32" s="177">
        <v>0</v>
      </c>
      <c r="E32" s="177">
        <v>0</v>
      </c>
      <c r="F32" s="177">
        <v>0</v>
      </c>
      <c r="G32" s="177">
        <v>0</v>
      </c>
    </row>
    <row r="33" spans="1:7" ht="15">
      <c r="A33" s="172" t="s">
        <v>636</v>
      </c>
      <c r="B33" s="183">
        <v>630140.8</v>
      </c>
      <c r="C33" s="183">
        <v>0</v>
      </c>
      <c r="D33" s="177">
        <v>630140.8</v>
      </c>
      <c r="E33" s="183">
        <v>1130746.07</v>
      </c>
      <c r="F33" s="183">
        <v>1130746.06</v>
      </c>
      <c r="G33" s="177">
        <v>500605.26</v>
      </c>
    </row>
    <row r="34" spans="1:7" ht="15">
      <c r="A34" s="168" t="s">
        <v>637</v>
      </c>
      <c r="B34" s="183">
        <v>463435.45</v>
      </c>
      <c r="C34" s="183">
        <v>158735953.27</v>
      </c>
      <c r="D34" s="177">
        <v>159199388.72</v>
      </c>
      <c r="E34" s="183">
        <v>183214940.93</v>
      </c>
      <c r="F34" s="183">
        <v>183214940.93</v>
      </c>
      <c r="G34" s="177">
        <v>182751505.48000002</v>
      </c>
    </row>
    <row r="35" spans="1:7" ht="15">
      <c r="A35" s="168" t="s">
        <v>638</v>
      </c>
      <c r="B35" s="177">
        <v>0</v>
      </c>
      <c r="C35" s="177">
        <v>0</v>
      </c>
      <c r="D35" s="177">
        <v>0</v>
      </c>
      <c r="E35" s="177">
        <v>0</v>
      </c>
      <c r="F35" s="177">
        <v>0</v>
      </c>
      <c r="G35" s="177">
        <v>0</v>
      </c>
    </row>
    <row r="36" spans="1:7" ht="15">
      <c r="A36" s="172" t="s">
        <v>639</v>
      </c>
      <c r="B36" s="183">
        <v>0</v>
      </c>
      <c r="C36" s="183">
        <v>0</v>
      </c>
      <c r="D36" s="177">
        <v>0</v>
      </c>
      <c r="E36" s="183">
        <v>0</v>
      </c>
      <c r="F36" s="183">
        <v>0</v>
      </c>
      <c r="G36" s="177">
        <v>0</v>
      </c>
    </row>
    <row r="37" spans="1:7" ht="15">
      <c r="A37" s="168" t="s">
        <v>640</v>
      </c>
      <c r="B37" s="177">
        <v>0</v>
      </c>
      <c r="C37" s="177">
        <v>0</v>
      </c>
      <c r="D37" s="177">
        <v>0</v>
      </c>
      <c r="E37" s="177">
        <v>0</v>
      </c>
      <c r="F37" s="177">
        <v>0</v>
      </c>
      <c r="G37" s="177">
        <v>0</v>
      </c>
    </row>
    <row r="38" spans="1:7" ht="15">
      <c r="A38" s="172" t="s">
        <v>641</v>
      </c>
      <c r="B38" s="177">
        <v>0</v>
      </c>
      <c r="C38" s="177">
        <v>0</v>
      </c>
      <c r="D38" s="177">
        <v>0</v>
      </c>
      <c r="E38" s="177">
        <v>0</v>
      </c>
      <c r="F38" s="177">
        <v>0</v>
      </c>
      <c r="G38" s="177">
        <v>0</v>
      </c>
    </row>
    <row r="39" spans="1:7" ht="15">
      <c r="A39" s="172" t="s">
        <v>642</v>
      </c>
      <c r="B39" s="177">
        <v>0</v>
      </c>
      <c r="C39" s="177">
        <v>0</v>
      </c>
      <c r="D39" s="177">
        <v>0</v>
      </c>
      <c r="E39" s="177">
        <v>0</v>
      </c>
      <c r="F39" s="177">
        <v>0</v>
      </c>
      <c r="G39" s="177">
        <v>0</v>
      </c>
    </row>
    <row r="40" spans="1:7" ht="15">
      <c r="A40" s="169"/>
      <c r="B40" s="177"/>
      <c r="C40" s="177"/>
      <c r="D40" s="177"/>
      <c r="E40" s="177"/>
      <c r="F40" s="177"/>
      <c r="G40" s="177"/>
    </row>
    <row r="41" spans="1:7" ht="15">
      <c r="A41" s="170" t="s">
        <v>643</v>
      </c>
      <c r="B41" s="178">
        <v>198795577.70999995</v>
      </c>
      <c r="C41" s="178">
        <v>153508365.66</v>
      </c>
      <c r="D41" s="178">
        <v>352303943.37</v>
      </c>
      <c r="E41" s="178">
        <v>385509591.07</v>
      </c>
      <c r="F41" s="178">
        <v>385509591.07</v>
      </c>
      <c r="G41" s="178">
        <v>186714013.36000004</v>
      </c>
    </row>
    <row r="42" spans="1:7" ht="15">
      <c r="A42" s="170" t="s">
        <v>644</v>
      </c>
      <c r="B42" s="179"/>
      <c r="C42" s="179"/>
      <c r="D42" s="179"/>
      <c r="E42" s="179"/>
      <c r="F42" s="179"/>
      <c r="G42" s="178">
        <v>186714013.36000004</v>
      </c>
    </row>
    <row r="43" spans="1:7" ht="15">
      <c r="A43" s="169"/>
      <c r="B43" s="180"/>
      <c r="C43" s="180"/>
      <c r="D43" s="180"/>
      <c r="E43" s="180"/>
      <c r="F43" s="180"/>
      <c r="G43" s="180"/>
    </row>
    <row r="44" spans="1:7" ht="15">
      <c r="A44" s="170" t="s">
        <v>645</v>
      </c>
      <c r="B44" s="180"/>
      <c r="C44" s="180"/>
      <c r="D44" s="180"/>
      <c r="E44" s="180"/>
      <c r="F44" s="180"/>
      <c r="G44" s="180"/>
    </row>
    <row r="45" spans="1:7" ht="15">
      <c r="A45" s="168" t="s">
        <v>646</v>
      </c>
      <c r="B45" s="177">
        <v>135193024.05</v>
      </c>
      <c r="C45" s="177">
        <v>13617472.67</v>
      </c>
      <c r="D45" s="177">
        <v>148810496.72</v>
      </c>
      <c r="E45" s="177">
        <v>148852093.04</v>
      </c>
      <c r="F45" s="177">
        <v>148852093.04</v>
      </c>
      <c r="G45" s="177">
        <v>13659068.98999998</v>
      </c>
    </row>
    <row r="46" spans="1:7" ht="15">
      <c r="A46" s="173" t="s">
        <v>647</v>
      </c>
      <c r="B46" s="177">
        <v>0</v>
      </c>
      <c r="C46" s="177">
        <v>0</v>
      </c>
      <c r="D46" s="177">
        <v>0</v>
      </c>
      <c r="E46" s="177">
        <v>0</v>
      </c>
      <c r="F46" s="177">
        <v>0</v>
      </c>
      <c r="G46" s="177">
        <v>0</v>
      </c>
    </row>
    <row r="47" spans="1:7" ht="15">
      <c r="A47" s="173" t="s">
        <v>648</v>
      </c>
      <c r="B47" s="177">
        <v>0</v>
      </c>
      <c r="C47" s="177">
        <v>0</v>
      </c>
      <c r="D47" s="177">
        <v>0</v>
      </c>
      <c r="E47" s="177">
        <v>0</v>
      </c>
      <c r="F47" s="177">
        <v>0</v>
      </c>
      <c r="G47" s="177">
        <v>0</v>
      </c>
    </row>
    <row r="48" spans="1:7" ht="15">
      <c r="A48" s="173" t="s">
        <v>649</v>
      </c>
      <c r="B48" s="183">
        <v>61554858.75</v>
      </c>
      <c r="C48" s="183">
        <v>3533086.97</v>
      </c>
      <c r="D48" s="177">
        <v>65087945.72</v>
      </c>
      <c r="E48" s="183">
        <v>65122600.87</v>
      </c>
      <c r="F48" s="183">
        <v>65122600.87</v>
      </c>
      <c r="G48" s="177">
        <v>3567742.1199999973</v>
      </c>
    </row>
    <row r="49" spans="1:7" ht="30">
      <c r="A49" s="173" t="s">
        <v>650</v>
      </c>
      <c r="B49" s="183">
        <v>73638165.3</v>
      </c>
      <c r="C49" s="183">
        <v>10084385.7</v>
      </c>
      <c r="D49" s="177">
        <v>83722551</v>
      </c>
      <c r="E49" s="183">
        <v>83729492.17</v>
      </c>
      <c r="F49" s="183">
        <v>83729492.17</v>
      </c>
      <c r="G49" s="177">
        <v>10091326.870000005</v>
      </c>
    </row>
    <row r="50" spans="1:7" ht="15">
      <c r="A50" s="173" t="s">
        <v>651</v>
      </c>
      <c r="B50" s="177">
        <v>0</v>
      </c>
      <c r="C50" s="177">
        <v>0</v>
      </c>
      <c r="D50" s="177">
        <v>0</v>
      </c>
      <c r="E50" s="177">
        <v>0</v>
      </c>
      <c r="F50" s="177">
        <v>0</v>
      </c>
      <c r="G50" s="177">
        <v>0</v>
      </c>
    </row>
    <row r="51" spans="1:7" ht="15">
      <c r="A51" s="173" t="s">
        <v>652</v>
      </c>
      <c r="B51" s="177">
        <v>0</v>
      </c>
      <c r="C51" s="177">
        <v>0</v>
      </c>
      <c r="D51" s="177">
        <v>0</v>
      </c>
      <c r="E51" s="177">
        <v>0</v>
      </c>
      <c r="F51" s="177">
        <v>0</v>
      </c>
      <c r="G51" s="177">
        <v>0</v>
      </c>
    </row>
    <row r="52" spans="1:7" ht="30">
      <c r="A52" s="166" t="s">
        <v>653</v>
      </c>
      <c r="B52" s="177">
        <v>0</v>
      </c>
      <c r="C52" s="177">
        <v>0</v>
      </c>
      <c r="D52" s="177">
        <v>0</v>
      </c>
      <c r="E52" s="177">
        <v>0</v>
      </c>
      <c r="F52" s="177">
        <v>0</v>
      </c>
      <c r="G52" s="177">
        <v>0</v>
      </c>
    </row>
    <row r="53" spans="1:7" ht="15">
      <c r="A53" s="172" t="s">
        <v>654</v>
      </c>
      <c r="B53" s="177">
        <v>0</v>
      </c>
      <c r="C53" s="177">
        <v>0</v>
      </c>
      <c r="D53" s="177">
        <v>0</v>
      </c>
      <c r="E53" s="177">
        <v>0</v>
      </c>
      <c r="F53" s="177">
        <v>0</v>
      </c>
      <c r="G53" s="177">
        <v>0</v>
      </c>
    </row>
    <row r="54" spans="1:7" ht="15">
      <c r="A54" s="168" t="s">
        <v>655</v>
      </c>
      <c r="B54" s="177">
        <v>0</v>
      </c>
      <c r="C54" s="177">
        <v>1200000</v>
      </c>
      <c r="D54" s="177">
        <v>1200000</v>
      </c>
      <c r="E54" s="177">
        <v>1201465.76</v>
      </c>
      <c r="F54" s="177">
        <v>1201465.76</v>
      </c>
      <c r="G54" s="177">
        <v>1201465.76</v>
      </c>
    </row>
    <row r="55" spans="1:7" ht="15">
      <c r="A55" s="166" t="s">
        <v>656</v>
      </c>
      <c r="B55" s="177">
        <v>0</v>
      </c>
      <c r="C55" s="177">
        <v>0</v>
      </c>
      <c r="D55" s="177">
        <v>0</v>
      </c>
      <c r="E55" s="177">
        <v>0</v>
      </c>
      <c r="F55" s="177">
        <v>0</v>
      </c>
      <c r="G55" s="177">
        <v>0</v>
      </c>
    </row>
    <row r="56" spans="1:7" ht="15">
      <c r="A56" s="173" t="s">
        <v>657</v>
      </c>
      <c r="B56" s="177">
        <v>0</v>
      </c>
      <c r="C56" s="177">
        <v>0</v>
      </c>
      <c r="D56" s="177">
        <v>0</v>
      </c>
      <c r="E56" s="177">
        <v>0</v>
      </c>
      <c r="F56" s="177">
        <v>0</v>
      </c>
      <c r="G56" s="177">
        <v>0</v>
      </c>
    </row>
    <row r="57" spans="1:7" ht="15">
      <c r="A57" s="173" t="s">
        <v>658</v>
      </c>
      <c r="B57" s="177">
        <v>0</v>
      </c>
      <c r="C57" s="177">
        <v>0</v>
      </c>
      <c r="D57" s="177">
        <v>0</v>
      </c>
      <c r="E57" s="177">
        <v>0</v>
      </c>
      <c r="F57" s="177">
        <v>0</v>
      </c>
      <c r="G57" s="177">
        <v>0</v>
      </c>
    </row>
    <row r="58" spans="1:7" ht="15">
      <c r="A58" s="166" t="s">
        <v>659</v>
      </c>
      <c r="B58" s="183">
        <v>0</v>
      </c>
      <c r="C58" s="183">
        <v>1200000</v>
      </c>
      <c r="D58" s="177">
        <v>1200000</v>
      </c>
      <c r="E58" s="183">
        <v>1201465.76</v>
      </c>
      <c r="F58" s="183">
        <v>1201465.76</v>
      </c>
      <c r="G58" s="177">
        <v>1201465.76</v>
      </c>
    </row>
    <row r="59" spans="1:7" ht="15">
      <c r="A59" s="168" t="s">
        <v>660</v>
      </c>
      <c r="B59" s="177">
        <v>0</v>
      </c>
      <c r="C59" s="177">
        <v>0</v>
      </c>
      <c r="D59" s="177">
        <v>0</v>
      </c>
      <c r="E59" s="177">
        <v>0</v>
      </c>
      <c r="F59" s="177">
        <v>0</v>
      </c>
      <c r="G59" s="177">
        <v>0</v>
      </c>
    </row>
    <row r="60" spans="1:7" ht="15">
      <c r="A60" s="173" t="s">
        <v>661</v>
      </c>
      <c r="B60" s="183">
        <v>0</v>
      </c>
      <c r="C60" s="183">
        <v>0</v>
      </c>
      <c r="D60" s="177">
        <v>0</v>
      </c>
      <c r="E60" s="183">
        <v>0</v>
      </c>
      <c r="F60" s="183">
        <v>0</v>
      </c>
      <c r="G60" s="177">
        <v>0</v>
      </c>
    </row>
    <row r="61" spans="1:7" ht="15">
      <c r="A61" s="173" t="s">
        <v>662</v>
      </c>
      <c r="B61" s="183">
        <v>0</v>
      </c>
      <c r="C61" s="183">
        <v>0</v>
      </c>
      <c r="D61" s="177">
        <v>0</v>
      </c>
      <c r="E61" s="183">
        <v>0</v>
      </c>
      <c r="F61" s="183">
        <v>0</v>
      </c>
      <c r="G61" s="177">
        <v>0</v>
      </c>
    </row>
    <row r="62" spans="1:7" ht="15">
      <c r="A62" s="168" t="s">
        <v>663</v>
      </c>
      <c r="B62" s="183">
        <v>0</v>
      </c>
      <c r="C62" s="183">
        <v>0</v>
      </c>
      <c r="D62" s="177">
        <v>0</v>
      </c>
      <c r="E62" s="183">
        <v>0</v>
      </c>
      <c r="F62" s="183">
        <v>0</v>
      </c>
      <c r="G62" s="177">
        <v>0</v>
      </c>
    </row>
    <row r="63" spans="1:7" ht="15">
      <c r="A63" s="168" t="s">
        <v>664</v>
      </c>
      <c r="B63" s="183">
        <v>0</v>
      </c>
      <c r="C63" s="183">
        <v>0</v>
      </c>
      <c r="D63" s="177">
        <v>0</v>
      </c>
      <c r="E63" s="183">
        <v>0</v>
      </c>
      <c r="F63" s="183">
        <v>0</v>
      </c>
      <c r="G63" s="177">
        <v>0</v>
      </c>
    </row>
    <row r="64" spans="1:7" ht="15">
      <c r="A64" s="169"/>
      <c r="B64" s="180"/>
      <c r="C64" s="180"/>
      <c r="D64" s="180"/>
      <c r="E64" s="180"/>
      <c r="F64" s="180"/>
      <c r="G64" s="180"/>
    </row>
    <row r="65" spans="1:7" ht="15">
      <c r="A65" s="170" t="s">
        <v>665</v>
      </c>
      <c r="B65" s="178">
        <v>135193024.05</v>
      </c>
      <c r="C65" s="178">
        <v>14817472.67</v>
      </c>
      <c r="D65" s="178">
        <v>150010496.72</v>
      </c>
      <c r="E65" s="178">
        <v>150053558.79999998</v>
      </c>
      <c r="F65" s="178">
        <v>150053558.79999998</v>
      </c>
      <c r="G65" s="178">
        <v>14860534.74999997</v>
      </c>
    </row>
    <row r="66" spans="1:7" ht="15">
      <c r="A66" s="169"/>
      <c r="B66" s="180"/>
      <c r="C66" s="180"/>
      <c r="D66" s="180"/>
      <c r="E66" s="180"/>
      <c r="F66" s="180"/>
      <c r="G66" s="180"/>
    </row>
    <row r="67" spans="1:7" ht="15">
      <c r="A67" s="170" t="s">
        <v>666</v>
      </c>
      <c r="B67" s="178">
        <v>0</v>
      </c>
      <c r="C67" s="178">
        <v>0</v>
      </c>
      <c r="D67" s="178">
        <v>0</v>
      </c>
      <c r="E67" s="178">
        <v>0</v>
      </c>
      <c r="F67" s="178">
        <v>0</v>
      </c>
      <c r="G67" s="178">
        <v>0</v>
      </c>
    </row>
    <row r="68" spans="1:7" ht="15">
      <c r="A68" s="168" t="s">
        <v>667</v>
      </c>
      <c r="B68" s="183">
        <v>0</v>
      </c>
      <c r="C68" s="183">
        <v>0</v>
      </c>
      <c r="D68" s="177">
        <v>0</v>
      </c>
      <c r="E68" s="183">
        <v>0</v>
      </c>
      <c r="F68" s="183">
        <v>0</v>
      </c>
      <c r="G68" s="177">
        <v>0</v>
      </c>
    </row>
    <row r="69" spans="1:7" ht="15">
      <c r="A69" s="169"/>
      <c r="B69" s="180"/>
      <c r="C69" s="180"/>
      <c r="D69" s="180"/>
      <c r="E69" s="180"/>
      <c r="F69" s="180"/>
      <c r="G69" s="180"/>
    </row>
    <row r="70" spans="1:7" ht="15">
      <c r="A70" s="170" t="s">
        <v>668</v>
      </c>
      <c r="B70" s="178">
        <v>333988601.76</v>
      </c>
      <c r="C70" s="178">
        <v>168325838.32999998</v>
      </c>
      <c r="D70" s="178">
        <v>502314440.09000003</v>
      </c>
      <c r="E70" s="178">
        <v>535563149.87</v>
      </c>
      <c r="F70" s="178">
        <v>535563149.87</v>
      </c>
      <c r="G70" s="178">
        <v>201574548.11</v>
      </c>
    </row>
    <row r="71" spans="1:7" ht="15">
      <c r="A71" s="169"/>
      <c r="B71" s="180"/>
      <c r="C71" s="180"/>
      <c r="D71" s="180"/>
      <c r="E71" s="180"/>
      <c r="F71" s="180"/>
      <c r="G71" s="180"/>
    </row>
    <row r="72" spans="1:7" ht="15">
      <c r="A72" s="170" t="s">
        <v>669</v>
      </c>
      <c r="B72" s="180"/>
      <c r="C72" s="180"/>
      <c r="D72" s="180"/>
      <c r="E72" s="180"/>
      <c r="F72" s="180"/>
      <c r="G72" s="180"/>
    </row>
    <row r="73" spans="1:7" ht="30">
      <c r="A73" s="175" t="s">
        <v>670</v>
      </c>
      <c r="B73" s="183">
        <v>0</v>
      </c>
      <c r="C73" s="183">
        <v>11400000</v>
      </c>
      <c r="D73" s="177">
        <v>11400000</v>
      </c>
      <c r="E73" s="183">
        <v>11400000</v>
      </c>
      <c r="F73" s="183">
        <v>11400000</v>
      </c>
      <c r="G73" s="177">
        <v>11400000</v>
      </c>
    </row>
    <row r="74" spans="1:7" ht="30">
      <c r="A74" s="175" t="s">
        <v>671</v>
      </c>
      <c r="B74" s="183">
        <v>0</v>
      </c>
      <c r="C74" s="183">
        <v>0</v>
      </c>
      <c r="D74" s="177">
        <v>0</v>
      </c>
      <c r="E74" s="183">
        <v>0</v>
      </c>
      <c r="F74" s="183">
        <v>0</v>
      </c>
      <c r="G74" s="177">
        <v>0</v>
      </c>
    </row>
    <row r="75" spans="1:7" ht="15">
      <c r="A75" s="174" t="s">
        <v>672</v>
      </c>
      <c r="B75" s="178">
        <v>0</v>
      </c>
      <c r="C75" s="178">
        <v>11400000</v>
      </c>
      <c r="D75" s="178">
        <v>11400000</v>
      </c>
      <c r="E75" s="178">
        <v>11400000</v>
      </c>
      <c r="F75" s="178">
        <v>11400000</v>
      </c>
      <c r="G75" s="178">
        <v>11400000</v>
      </c>
    </row>
    <row r="76" spans="1:7" ht="15">
      <c r="A76" s="171"/>
      <c r="B76" s="181"/>
      <c r="C76" s="181"/>
      <c r="D76" s="181"/>
      <c r="E76" s="181"/>
      <c r="F76" s="181"/>
      <c r="G76" s="181"/>
    </row>
    <row r="77" spans="1:7" ht="15">
      <c r="A77" s="162"/>
      <c r="B77" s="182"/>
      <c r="C77" s="182"/>
      <c r="D77" s="182"/>
      <c r="E77" s="182"/>
      <c r="F77" s="182"/>
      <c r="G77" s="182"/>
    </row>
    <row r="78" spans="1:7" ht="15">
      <c r="A78" s="184" t="s">
        <v>673</v>
      </c>
      <c r="B78" s="185">
        <v>0</v>
      </c>
      <c r="C78" s="185">
        <v>0</v>
      </c>
      <c r="D78" s="185">
        <v>0</v>
      </c>
      <c r="E78" s="185">
        <v>0</v>
      </c>
      <c r="F78" s="185">
        <v>0</v>
      </c>
      <c r="G78" s="186">
        <v>0</v>
      </c>
    </row>
  </sheetData>
  <sheetProtection/>
  <mergeCells count="8">
    <mergeCell ref="A6:A7"/>
    <mergeCell ref="G6:G7"/>
    <mergeCell ref="B6:F6"/>
    <mergeCell ref="A1:G1"/>
    <mergeCell ref="A2:G2"/>
    <mergeCell ref="A3:G3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6" r:id="rId1"/>
  <headerFooter>
    <oddFooter>&amp;CPágina &amp;P de &amp;F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Tesoreria</cp:lastModifiedBy>
  <cp:lastPrinted>2024-02-14T01:59:55Z</cp:lastPrinted>
  <dcterms:created xsi:type="dcterms:W3CDTF">2018-11-21T18:09:30Z</dcterms:created>
  <dcterms:modified xsi:type="dcterms:W3CDTF">2024-02-29T18:29:14Z</dcterms:modified>
  <cp:category/>
  <cp:version/>
  <cp:contentType/>
  <cp:contentStatus/>
</cp:coreProperties>
</file>