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35" tabRatio="885" activeTab="3"/>
  </bookViews>
  <sheets>
    <sheet name="COG" sheetId="1" r:id="rId1"/>
    <sheet name="CTG" sheetId="2" r:id="rId2"/>
    <sheet name="CA" sheetId="3" r:id="rId3"/>
    <sheet name="CFG" sheetId="4" r:id="rId4"/>
  </sheets>
  <definedNames>
    <definedName name="_xlnm.Print_Area" localSheetId="2">'CA'!$A$1:$G$92</definedName>
    <definedName name="_xlnm.Print_Area" localSheetId="3">'CFG'!$A$1:$G$48</definedName>
    <definedName name="_xlnm.Print_Area" localSheetId="0">'COG'!$A$1:$G$85</definedName>
    <definedName name="_xlnm.Print_Area" localSheetId="1">'CTG'!$A$1:$G$25</definedName>
  </definedNames>
  <calcPr fullCalcOnLoad="1"/>
</workbook>
</file>

<file path=xl/sharedStrings.xml><?xml version="1.0" encoding="utf-8"?>
<sst xmlns="http://schemas.openxmlformats.org/spreadsheetml/2006/main" count="265" uniqueCount="187">
  <si>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</si>
  <si>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</si>
  <si>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</si>
  <si>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</si>
  <si>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</si>
  <si>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</si>
  <si>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</si>
  <si>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</si>
  <si>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</si>
  <si>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</si>
  <si>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</si>
  <si>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</si>
  <si>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</si>
  <si>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</si>
  <si>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</si>
  <si>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</si>
  <si>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</si>
  <si>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</si>
  <si>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</si>
  <si>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</si>
  <si>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</si>
  <si>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</si>
  <si>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</si>
  <si>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</si>
  <si>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</si>
  <si>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</si>
  <si>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</si>
  <si>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</si>
  <si>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</si>
  <si>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</si>
  <si>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</si>
  <si>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</si>
  <si>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</si>
  <si>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</si>
  <si>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</si>
  <si>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</si>
  <si>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</si>
  <si>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</si>
  <si>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</si>
  <si>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</si>
  <si>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</si>
  <si>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</si>
  <si>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</si>
  <si>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</si>
  <si>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</si>
  <si>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</si>
  <si>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</si>
  <si>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</si>
  <si>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</si>
  <si>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</si>
  <si>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</si>
  <si>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</si>
  <si>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</si>
  <si>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</si>
  <si>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</si>
  <si>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</si>
  <si>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</si>
  <si>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</si>
  <si>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</si>
  <si>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</si>
  <si>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</si>
  <si>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</si>
  <si>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</si>
  <si>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</si>
  <si>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</si>
  <si>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</si>
  <si>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</si>
  <si>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</si>
  <si>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</si>
  <si>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</si>
  <si>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</si>
  <si>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</si>
  <si>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</si>
  <si>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</si>
  <si>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</si>
  <si>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</si>
  <si>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</si>
  <si>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</si>
  <si>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</si>
  <si>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</si>
  <si>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</si>
  <si>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</si>
  <si>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</si>
  <si>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</si>
  <si>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</si>
  <si>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</si>
  <si>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</si>
  <si>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</si>
  <si>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</si>
  <si>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</si>
  <si>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</si>
  <si>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</si>
  <si>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</si>
  <si>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</si>
  <si>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</si>
  <si>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</si>
  <si>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</si>
  <si>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</si>
  <si>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</si>
  <si>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</si>
  <si>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</si>
  <si>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</si>
  <si>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</si>
  <si>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</si>
  <si>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</si>
  <si>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</si>
  <si>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</si>
  <si>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</si>
  <si>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</si>
  <si>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</si>
  <si>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</si>
  <si>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</si>
  <si>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</si>
  <si>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</si>
  <si>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</si>
  <si>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</si>
  <si>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</si>
  <si>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</si>
  <si>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</si>
  <si>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</si>
  <si>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</si>
  <si>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</si>
  <si>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</si>
  <si>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</si>
  <si>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</si>
  <si>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</si>
  <si>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</si>
  <si>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</si>
  <si>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</si>
  <si>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Salvatierra, Gto.
Estado Analítico del Ejercicio del Presupuesto de Egresos
Clasificación por Objeto del Gasto (Capítulo y Concepto)
Del 1 de Enero al 30 de Septiembre de 2023</t>
  </si>
  <si>
    <t>Municipio de Salvatierra, Gto.
Estado Analítico del Ejercicio del Presupuesto de Egresos
Clasificación Económica (por Tipo de Gasto)
Del 1 de Enero al 30 de Septiembre de 2023</t>
  </si>
  <si>
    <t>31111M270010000 PRESIDENTE MUNICIPAL</t>
  </si>
  <si>
    <t>31111M270020000 SINDICO</t>
  </si>
  <si>
    <t>31111M270030000 REGIDORES</t>
  </si>
  <si>
    <t>31111M270040000 DIRECCION DE PRESIDENCIA</t>
  </si>
  <si>
    <t>31111M270050000 DIRECCION DE COMUNICACIO</t>
  </si>
  <si>
    <t>31111M270060000 COORDINACION ATENCION AL</t>
  </si>
  <si>
    <t>31111M270070000 COORDINACION ATENCION CI</t>
  </si>
  <si>
    <t>31111M270080000 COORDINACION DE JUVENTUD</t>
  </si>
  <si>
    <t>31111M270090100 DESPACHO DE SECRETARIA D</t>
  </si>
  <si>
    <t>31111M270090200 JEFATURA ARCHIVO HISTORI</t>
  </si>
  <si>
    <t>31111M270090300 JEFATURA JUZGADO ADMINIS</t>
  </si>
  <si>
    <t>31111M270090400 JEFATURA MUSEO DE LA CIU</t>
  </si>
  <si>
    <t>31111M270090500 JEFATURA DERECHOS HUMANO</t>
  </si>
  <si>
    <t>31111M270090600 JEFATURA RECLUTAMIENTO</t>
  </si>
  <si>
    <t>31111M270100000 DIRECCION DE FISCALIZACI</t>
  </si>
  <si>
    <t>31111M270110000 DIRECCION DE JURIDICO</t>
  </si>
  <si>
    <t>31111M270120000 UNIDAD DE TRANSPARENCIA</t>
  </si>
  <si>
    <t>31111M270130000 TESORERIA</t>
  </si>
  <si>
    <t>31111M270140000 DIRECCION DE CATASTRO</t>
  </si>
  <si>
    <t>31111M270150000 CONTRALORIA</t>
  </si>
  <si>
    <t>31111M270160000 DIRECCION DE OBRAS PUBLI</t>
  </si>
  <si>
    <t>31111M270170100 DESPACHO DE SERVICIOS PU</t>
  </si>
  <si>
    <t>31111M270170200 JEFATURA ALUMBRADO PUBLI</t>
  </si>
  <si>
    <t>31111M270170300 JEFATURA ASEO PUBLICO</t>
  </si>
  <si>
    <t>31111M270170400 JEFATURA MERCADO</t>
  </si>
  <si>
    <t>31111M270170500 JEFATURA PANTEONES</t>
  </si>
  <si>
    <t>31111M270170600 JEFATURA PARQUES Y JARDI</t>
  </si>
  <si>
    <t>31111M270170700 JEFATURA RASTRO</t>
  </si>
  <si>
    <t>31111M270170800 JEFATURA ADMON PARQUE EL</t>
  </si>
  <si>
    <t>31111M270180000 DIRECCION DE DESARROLLO</t>
  </si>
  <si>
    <t>31111M270190100 DESPACHO DE SALUD PUBLIC</t>
  </si>
  <si>
    <t>31111M270200000 DIRECCION DE PLANEACION</t>
  </si>
  <si>
    <t>31111M270210000 DIRECCION DE DESARROLLO</t>
  </si>
  <si>
    <t>31111M270220000 COORDINACION DEL INSTITU</t>
  </si>
  <si>
    <t>31111M270230100 DESPACHO DIRECCION DE SE</t>
  </si>
  <si>
    <t>31111M270230200 SUBDIRECCION MOVILIDAD Y</t>
  </si>
  <si>
    <t>31111M270240000 DIRECCION DE PROTECCION</t>
  </si>
  <si>
    <t>31111M270250000 DIRECCION DE DESARROLLO</t>
  </si>
  <si>
    <t>31111M270260100 DESPACHO DE LA DIRECCION</t>
  </si>
  <si>
    <t>31111M270270000 DIRECCION DE DES URBANO</t>
  </si>
  <si>
    <t>31111M270280000 COORDINACION DE FOMENTO</t>
  </si>
  <si>
    <t>31111M270290000 COORDINACION DE EDUCACIO</t>
  </si>
  <si>
    <t>31111M270300000 DIRECCION DE OFICIALIA M</t>
  </si>
  <si>
    <t>31111M270310000 DIRECCION DE CASA DE CUL</t>
  </si>
  <si>
    <t>31111M270900100 SISTEMA DIF SALVATIERRA</t>
  </si>
  <si>
    <t>Municipio de Salvatierra, Gto.
Estado Analítico del Ejercicio del Presupuesto de Egresos
Clasificación Administrativa
Del 1 de Enero al 30 de Septiembre de 2023</t>
  </si>
  <si>
    <t>Municipio de Salvatierra, Gto.
Estado Analítico del Ejercicio del Presupuesto de Egresos
Clasificación Administrativa (Poderes)
Del 1 de Enero al 30 de Septiembre de 2023</t>
  </si>
  <si>
    <t>Municipio de Salvatierra, Gto.
Estado Analítico del Ejercicio del Presupuesto de Egresos
Clasificación Administrativa (Sector Paraestatal)
Del 1 de Enero al 30 de Septiembre de 2023</t>
  </si>
  <si>
    <t>Municipio de Salvatierra, Gto.
Estado Analítico del Ejercicio del Presupuesto de Egresos
Clasificación Funcional (Finalidad y Función)
Del 1 de Enero al 30 de Septiembre de 2023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</si>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</sst>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4" fillId="33" borderId="10" xfId="59" applyNumberFormat="1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12" xfId="59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4" fontId="4" fillId="0" borderId="12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3" fillId="0" borderId="17" xfId="0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3" fillId="0" borderId="18" xfId="59" applyFont="1" applyBorder="1" applyAlignment="1">
      <alignment horizontal="left" vertical="center" indent="1"/>
      <protection/>
    </xf>
    <xf numFmtId="0" fontId="3" fillId="0" borderId="1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3" fillId="0" borderId="0" xfId="0" applyFont="1" applyAlignment="1">
      <alignment horizontal="left" wrapText="1" indent="1"/>
    </xf>
    <xf numFmtId="0" fontId="4" fillId="33" borderId="15" xfId="59" applyFont="1" applyFill="1" applyBorder="1" applyAlignment="1" applyProtection="1">
      <alignment horizontal="center" vertical="center" wrapText="1"/>
      <protection locked="0"/>
    </xf>
    <xf numFmtId="0" fontId="4" fillId="33" borderId="20" xfId="59" applyFont="1" applyFill="1" applyBorder="1" applyAlignment="1" applyProtection="1">
      <alignment horizontal="center" vertical="center" wrapText="1"/>
      <protection locked="0"/>
    </xf>
    <xf numFmtId="0" fontId="4" fillId="33" borderId="21" xfId="59" applyFont="1" applyFill="1" applyBorder="1" applyAlignment="1" applyProtection="1">
      <alignment horizontal="center" vertical="center" wrapText="1"/>
      <protection locked="0"/>
    </xf>
    <xf numFmtId="4" fontId="4" fillId="33" borderId="12" xfId="59" applyNumberFormat="1" applyFont="1" applyFill="1" applyBorder="1" applyAlignment="1">
      <alignment horizontal="center" vertical="center" wrapText="1"/>
      <protection/>
    </xf>
    <xf numFmtId="4" fontId="4" fillId="33" borderId="17" xfId="59" applyNumberFormat="1" applyFont="1" applyFill="1" applyBorder="1" applyAlignment="1">
      <alignment horizontal="center" vertical="center" wrapText="1"/>
      <protection/>
    </xf>
    <xf numFmtId="0" fontId="4" fillId="33" borderId="18" xfId="59" applyFont="1" applyFill="1" applyBorder="1" applyAlignment="1">
      <alignment horizontal="center" vertical="center"/>
      <protection/>
    </xf>
    <xf numFmtId="0" fontId="4" fillId="33" borderId="19" xfId="59" applyFont="1" applyFill="1" applyBorder="1" applyAlignment="1">
      <alignment horizontal="center" vertical="center"/>
      <protection/>
    </xf>
    <xf numFmtId="0" fontId="4" fillId="33" borderId="16" xfId="59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view="pageBreakPreview" zoomScale="60" zoomScalePageLayoutView="0" workbookViewId="0" topLeftCell="A1">
      <selection activeCell="E83" sqref="E83:E84"/>
    </sheetView>
  </sheetViews>
  <sheetFormatPr defaultColWidth="12" defaultRowHeight="11.25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 customWidth="1"/>
  </cols>
  <sheetData>
    <row r="1" spans="1:7" ht="49.5" customHeight="1">
      <c r="A1" s="27" t="s">
        <v>129</v>
      </c>
      <c r="B1" s="27"/>
      <c r="C1" s="27"/>
      <c r="D1" s="27"/>
      <c r="E1" s="27"/>
      <c r="F1" s="27"/>
      <c r="G1" s="28"/>
    </row>
    <row r="2" spans="1:7" ht="11.25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7" ht="24.75" customHeight="1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7" ht="11.25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18" t="s">
        <v>58</v>
      </c>
      <c r="B5" s="13">
        <f>SUM(B6:B12)</f>
        <v>133902549</v>
      </c>
      <c r="C5" s="13">
        <f>SUM(C6:C12)</f>
        <v>-2004817.9700000002</v>
      </c>
      <c r="D5" s="13">
        <f>B5+C5</f>
        <v>131897731.03</v>
      </c>
      <c r="E5" s="13">
        <f>SUM(E6:E12)</f>
        <v>93744109.55</v>
      </c>
      <c r="F5" s="13">
        <f>SUM(F6:F12)</f>
        <v>93520225.13999999</v>
      </c>
      <c r="G5" s="13">
        <f>D5-E5</f>
        <v>38153621.480000004</v>
      </c>
    </row>
    <row r="6" spans="1:8" ht="11.25">
      <c r="A6" s="20" t="s">
        <v>62</v>
      </c>
      <c r="B6" s="5">
        <v>110276996.66</v>
      </c>
      <c r="C6" s="5">
        <v>-4520131.15</v>
      </c>
      <c r="D6" s="5">
        <f aca="true" t="shared" si="0" ref="D6:D69">B6+C6</f>
        <v>105756865.50999999</v>
      </c>
      <c r="E6" s="5">
        <v>81689170.33</v>
      </c>
      <c r="F6" s="5">
        <v>81689170.33</v>
      </c>
      <c r="G6" s="5">
        <f aca="true" t="shared" si="1" ref="G6:G69">D6-E6</f>
        <v>24067695.179999992</v>
      </c>
      <c r="H6" s="9">
        <v>1100</v>
      </c>
    </row>
    <row r="7" spans="1:8" ht="11.25">
      <c r="A7" s="20" t="s">
        <v>63</v>
      </c>
      <c r="B7" s="5">
        <v>1172159.42</v>
      </c>
      <c r="C7" s="5">
        <v>3010828.42</v>
      </c>
      <c r="D7" s="5">
        <f t="shared" si="0"/>
        <v>4182987.84</v>
      </c>
      <c r="E7" s="5">
        <v>3223017.08</v>
      </c>
      <c r="F7" s="5">
        <v>3223017.08</v>
      </c>
      <c r="G7" s="5">
        <f t="shared" si="1"/>
        <v>959970.7599999998</v>
      </c>
      <c r="H7" s="9">
        <v>1200</v>
      </c>
    </row>
    <row r="8" spans="1:8" ht="11.25">
      <c r="A8" s="20" t="s">
        <v>64</v>
      </c>
      <c r="B8" s="5">
        <v>16920005.75</v>
      </c>
      <c r="C8" s="5">
        <v>-4004206.18</v>
      </c>
      <c r="D8" s="5">
        <f t="shared" si="0"/>
        <v>12915799.57</v>
      </c>
      <c r="E8" s="5">
        <v>930870.77</v>
      </c>
      <c r="F8" s="5">
        <v>930870.77</v>
      </c>
      <c r="G8" s="5">
        <f t="shared" si="1"/>
        <v>11984928.8</v>
      </c>
      <c r="H8" s="9">
        <v>1300</v>
      </c>
    </row>
    <row r="9" spans="1:8" ht="11.25">
      <c r="A9" s="20" t="s">
        <v>33</v>
      </c>
      <c r="B9" s="5">
        <v>808127.92</v>
      </c>
      <c r="C9" s="5">
        <v>-654330.12</v>
      </c>
      <c r="D9" s="5">
        <f t="shared" si="0"/>
        <v>153797.80000000005</v>
      </c>
      <c r="E9" s="5">
        <v>0</v>
      </c>
      <c r="F9" s="5">
        <v>0</v>
      </c>
      <c r="G9" s="5">
        <f t="shared" si="1"/>
        <v>153797.80000000005</v>
      </c>
      <c r="H9" s="9">
        <v>1400</v>
      </c>
    </row>
    <row r="10" spans="1:8" ht="11.25">
      <c r="A10" s="20" t="s">
        <v>65</v>
      </c>
      <c r="B10" s="5">
        <v>4533030.98</v>
      </c>
      <c r="C10" s="5">
        <v>4163021.06</v>
      </c>
      <c r="D10" s="5">
        <f t="shared" si="0"/>
        <v>8696052.040000001</v>
      </c>
      <c r="E10" s="5">
        <v>7796304.12</v>
      </c>
      <c r="F10" s="5">
        <v>7572419.71</v>
      </c>
      <c r="G10" s="5">
        <f t="shared" si="1"/>
        <v>899747.9200000009</v>
      </c>
      <c r="H10" s="9">
        <v>1500</v>
      </c>
    </row>
    <row r="11" spans="1:8" ht="11.25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ht="11.25">
      <c r="A12" s="20" t="s">
        <v>66</v>
      </c>
      <c r="B12" s="5">
        <v>192228.27</v>
      </c>
      <c r="C12" s="5">
        <v>0</v>
      </c>
      <c r="D12" s="5">
        <f t="shared" si="0"/>
        <v>192228.27</v>
      </c>
      <c r="E12" s="5">
        <v>104747.25</v>
      </c>
      <c r="F12" s="5">
        <v>104747.25</v>
      </c>
      <c r="G12" s="5">
        <f t="shared" si="1"/>
        <v>87481.01999999999</v>
      </c>
      <c r="H12" s="9">
        <v>1700</v>
      </c>
    </row>
    <row r="13" spans="1:8" ht="11.25">
      <c r="A13" s="18" t="s">
        <v>123</v>
      </c>
      <c r="B13" s="14">
        <f>SUM(B14:B22)</f>
        <v>21018475.57</v>
      </c>
      <c r="C13" s="14">
        <f>SUM(C14:C22)</f>
        <v>1978190.4899999998</v>
      </c>
      <c r="D13" s="14">
        <f t="shared" si="0"/>
        <v>22996666.06</v>
      </c>
      <c r="E13" s="14">
        <f>SUM(E14:E22)</f>
        <v>14443603.9</v>
      </c>
      <c r="F13" s="14">
        <f>SUM(F14:F22)</f>
        <v>13913852.85</v>
      </c>
      <c r="G13" s="14">
        <f t="shared" si="1"/>
        <v>8553062.159999998</v>
      </c>
      <c r="H13" s="19">
        <v>0</v>
      </c>
    </row>
    <row r="14" spans="1:8" ht="11.25">
      <c r="A14" s="20" t="s">
        <v>67</v>
      </c>
      <c r="B14" s="5">
        <v>1688101.38</v>
      </c>
      <c r="C14" s="5">
        <v>21889.83</v>
      </c>
      <c r="D14" s="5">
        <f t="shared" si="0"/>
        <v>1709991.21</v>
      </c>
      <c r="E14" s="5">
        <v>696670.14</v>
      </c>
      <c r="F14" s="5">
        <v>540163.65</v>
      </c>
      <c r="G14" s="5">
        <f t="shared" si="1"/>
        <v>1013321.07</v>
      </c>
      <c r="H14" s="9">
        <v>2100</v>
      </c>
    </row>
    <row r="15" spans="1:8" ht="11.25">
      <c r="A15" s="20" t="s">
        <v>68</v>
      </c>
      <c r="B15" s="5">
        <v>187496.78</v>
      </c>
      <c r="C15" s="5">
        <v>56853.9</v>
      </c>
      <c r="D15" s="5">
        <f t="shared" si="0"/>
        <v>244350.68</v>
      </c>
      <c r="E15" s="5">
        <v>162460.12</v>
      </c>
      <c r="F15" s="5">
        <v>162460.12</v>
      </c>
      <c r="G15" s="5">
        <f t="shared" si="1"/>
        <v>81890.56</v>
      </c>
      <c r="H15" s="9">
        <v>2200</v>
      </c>
    </row>
    <row r="16" spans="1:8" ht="11.25">
      <c r="A16" s="20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ht="11.25">
      <c r="A17" s="20" t="s">
        <v>70</v>
      </c>
      <c r="B17" s="5">
        <v>3939869.27</v>
      </c>
      <c r="C17" s="5">
        <v>-923798.35</v>
      </c>
      <c r="D17" s="5">
        <f t="shared" si="0"/>
        <v>3016070.92</v>
      </c>
      <c r="E17" s="5">
        <v>1005020.29</v>
      </c>
      <c r="F17" s="5">
        <v>994835.41</v>
      </c>
      <c r="G17" s="5">
        <f t="shared" si="1"/>
        <v>2011050.63</v>
      </c>
      <c r="H17" s="9">
        <v>2400</v>
      </c>
    </row>
    <row r="18" spans="1:8" ht="11.25">
      <c r="A18" s="20" t="s">
        <v>71</v>
      </c>
      <c r="B18" s="5">
        <v>3030744.44</v>
      </c>
      <c r="C18" s="5">
        <v>3423223.78</v>
      </c>
      <c r="D18" s="5">
        <f t="shared" si="0"/>
        <v>6453968.22</v>
      </c>
      <c r="E18" s="5">
        <v>6139008.23</v>
      </c>
      <c r="F18" s="5">
        <v>6039459.09</v>
      </c>
      <c r="G18" s="5">
        <f t="shared" si="1"/>
        <v>314959.9899999993</v>
      </c>
      <c r="H18" s="9">
        <v>2500</v>
      </c>
    </row>
    <row r="19" spans="1:8" ht="11.25">
      <c r="A19" s="20" t="s">
        <v>72</v>
      </c>
      <c r="B19" s="5">
        <v>9041049.7</v>
      </c>
      <c r="C19" s="5">
        <v>-189746.34</v>
      </c>
      <c r="D19" s="5">
        <f t="shared" si="0"/>
        <v>8851303.36</v>
      </c>
      <c r="E19" s="5">
        <v>6017479.2</v>
      </c>
      <c r="F19" s="5">
        <v>5764478.66</v>
      </c>
      <c r="G19" s="5">
        <f t="shared" si="1"/>
        <v>2833824.159999999</v>
      </c>
      <c r="H19" s="9">
        <v>2600</v>
      </c>
    </row>
    <row r="20" spans="1:8" ht="11.25">
      <c r="A20" s="20" t="s">
        <v>73</v>
      </c>
      <c r="B20" s="5">
        <v>1896983.58</v>
      </c>
      <c r="C20" s="5">
        <v>-383551.12</v>
      </c>
      <c r="D20" s="5">
        <f t="shared" si="0"/>
        <v>1513432.46</v>
      </c>
      <c r="E20" s="5">
        <v>69196.43</v>
      </c>
      <c r="F20" s="5">
        <v>69196.43</v>
      </c>
      <c r="G20" s="5">
        <f t="shared" si="1"/>
        <v>1444236.03</v>
      </c>
      <c r="H20" s="9">
        <v>2700</v>
      </c>
    </row>
    <row r="21" spans="1:8" ht="11.25">
      <c r="A21" s="20" t="s">
        <v>74</v>
      </c>
      <c r="B21" s="5">
        <v>47992</v>
      </c>
      <c r="C21" s="5">
        <v>4800</v>
      </c>
      <c r="D21" s="5">
        <f t="shared" si="0"/>
        <v>52792</v>
      </c>
      <c r="E21" s="5">
        <v>0</v>
      </c>
      <c r="F21" s="5">
        <v>0</v>
      </c>
      <c r="G21" s="5">
        <f t="shared" si="1"/>
        <v>52792</v>
      </c>
      <c r="H21" s="9">
        <v>2800</v>
      </c>
    </row>
    <row r="22" spans="1:8" ht="11.25">
      <c r="A22" s="20" t="s">
        <v>75</v>
      </c>
      <c r="B22" s="5">
        <v>1186238.42</v>
      </c>
      <c r="C22" s="5">
        <v>-31481.21</v>
      </c>
      <c r="D22" s="5">
        <f t="shared" si="0"/>
        <v>1154757.21</v>
      </c>
      <c r="E22" s="5">
        <v>353769.49</v>
      </c>
      <c r="F22" s="5">
        <v>343259.49</v>
      </c>
      <c r="G22" s="5">
        <f t="shared" si="1"/>
        <v>800987.72</v>
      </c>
      <c r="H22" s="9">
        <v>2900</v>
      </c>
    </row>
    <row r="23" spans="1:8" ht="11.25">
      <c r="A23" s="18" t="s">
        <v>59</v>
      </c>
      <c r="B23" s="14">
        <f>SUM(B24:B32)</f>
        <v>82538999.09</v>
      </c>
      <c r="C23" s="14">
        <f>SUM(C24:C32)</f>
        <v>6831054.9</v>
      </c>
      <c r="D23" s="14">
        <f t="shared" si="0"/>
        <v>89370053.99000001</v>
      </c>
      <c r="E23" s="14">
        <f>SUM(E24:E32)</f>
        <v>66136714.74000001</v>
      </c>
      <c r="F23" s="14">
        <f>SUM(F24:F32)</f>
        <v>49328979.09</v>
      </c>
      <c r="G23" s="14">
        <f t="shared" si="1"/>
        <v>23233339.25</v>
      </c>
      <c r="H23" s="19">
        <v>0</v>
      </c>
    </row>
    <row r="24" spans="1:8" ht="11.25">
      <c r="A24" s="20" t="s">
        <v>76</v>
      </c>
      <c r="B24" s="5">
        <v>20271791.9</v>
      </c>
      <c r="C24" s="5">
        <v>647556.65</v>
      </c>
      <c r="D24" s="5">
        <f t="shared" si="0"/>
        <v>20919348.549999997</v>
      </c>
      <c r="E24" s="5">
        <v>15249909.05</v>
      </c>
      <c r="F24" s="5">
        <v>15249909.05</v>
      </c>
      <c r="G24" s="5">
        <f t="shared" si="1"/>
        <v>5669439.499999996</v>
      </c>
      <c r="H24" s="9">
        <v>3100</v>
      </c>
    </row>
    <row r="25" spans="1:8" ht="11.25">
      <c r="A25" s="20" t="s">
        <v>77</v>
      </c>
      <c r="B25" s="5">
        <v>682901.82</v>
      </c>
      <c r="C25" s="5">
        <v>155711.8</v>
      </c>
      <c r="D25" s="5">
        <f t="shared" si="0"/>
        <v>838613.6199999999</v>
      </c>
      <c r="E25" s="5">
        <v>459733.55</v>
      </c>
      <c r="F25" s="5">
        <v>459733.55</v>
      </c>
      <c r="G25" s="5">
        <f t="shared" si="1"/>
        <v>378880.0699999999</v>
      </c>
      <c r="H25" s="9">
        <v>3200</v>
      </c>
    </row>
    <row r="26" spans="1:8" ht="11.25">
      <c r="A26" s="20" t="s">
        <v>78</v>
      </c>
      <c r="B26" s="5">
        <v>6756257.42</v>
      </c>
      <c r="C26" s="5">
        <v>-478633.05</v>
      </c>
      <c r="D26" s="5">
        <f t="shared" si="0"/>
        <v>6277624.37</v>
      </c>
      <c r="E26" s="5">
        <v>2023577.39</v>
      </c>
      <c r="F26" s="5">
        <v>2023577.39</v>
      </c>
      <c r="G26" s="5">
        <f t="shared" si="1"/>
        <v>4254046.98</v>
      </c>
      <c r="H26" s="9">
        <v>3300</v>
      </c>
    </row>
    <row r="27" spans="1:8" ht="11.25">
      <c r="A27" s="20" t="s">
        <v>79</v>
      </c>
      <c r="B27" s="5">
        <v>830305.58</v>
      </c>
      <c r="C27" s="5">
        <v>-573536.97</v>
      </c>
      <c r="D27" s="5">
        <f t="shared" si="0"/>
        <v>256768.61</v>
      </c>
      <c r="E27" s="5">
        <v>173303.69</v>
      </c>
      <c r="F27" s="5">
        <v>173303.69</v>
      </c>
      <c r="G27" s="5">
        <f t="shared" si="1"/>
        <v>83464.91999999998</v>
      </c>
      <c r="H27" s="9">
        <v>3400</v>
      </c>
    </row>
    <row r="28" spans="1:8" ht="11.25">
      <c r="A28" s="20" t="s">
        <v>80</v>
      </c>
      <c r="B28" s="5">
        <v>27583501.19</v>
      </c>
      <c r="C28" s="5">
        <v>-644465.66</v>
      </c>
      <c r="D28" s="5">
        <f t="shared" si="0"/>
        <v>26939035.53</v>
      </c>
      <c r="E28" s="5">
        <v>17920111.64</v>
      </c>
      <c r="F28" s="5">
        <v>17898571.14</v>
      </c>
      <c r="G28" s="5">
        <f t="shared" si="1"/>
        <v>9018923.89</v>
      </c>
      <c r="H28" s="9">
        <v>3500</v>
      </c>
    </row>
    <row r="29" spans="1:8" ht="11.25">
      <c r="A29" s="20" t="s">
        <v>81</v>
      </c>
      <c r="B29" s="5">
        <v>622054.8</v>
      </c>
      <c r="C29" s="5">
        <v>457371.7</v>
      </c>
      <c r="D29" s="5">
        <f t="shared" si="0"/>
        <v>1079426.5</v>
      </c>
      <c r="E29" s="5">
        <v>809039.33</v>
      </c>
      <c r="F29" s="5">
        <v>800356.05</v>
      </c>
      <c r="G29" s="5">
        <f t="shared" si="1"/>
        <v>270387.17000000004</v>
      </c>
      <c r="H29" s="9">
        <v>3600</v>
      </c>
    </row>
    <row r="30" spans="1:8" ht="11.25">
      <c r="A30" s="20" t="s">
        <v>82</v>
      </c>
      <c r="B30" s="5">
        <v>194880.63</v>
      </c>
      <c r="C30" s="5">
        <v>64745.37</v>
      </c>
      <c r="D30" s="5">
        <f t="shared" si="0"/>
        <v>259626</v>
      </c>
      <c r="E30" s="5">
        <v>206653.68</v>
      </c>
      <c r="F30" s="5">
        <v>206653.68</v>
      </c>
      <c r="G30" s="5">
        <f t="shared" si="1"/>
        <v>52972.32000000001</v>
      </c>
      <c r="H30" s="9">
        <v>3700</v>
      </c>
    </row>
    <row r="31" spans="1:8" ht="11.25">
      <c r="A31" s="20" t="s">
        <v>83</v>
      </c>
      <c r="B31" s="5">
        <v>22663666.8</v>
      </c>
      <c r="C31" s="5">
        <v>1606832.07</v>
      </c>
      <c r="D31" s="5">
        <f t="shared" si="0"/>
        <v>24270498.87</v>
      </c>
      <c r="E31" s="5">
        <v>22171779.17</v>
      </c>
      <c r="F31" s="5">
        <v>5394267.3</v>
      </c>
      <c r="G31" s="5">
        <f t="shared" si="1"/>
        <v>2098719.6999999993</v>
      </c>
      <c r="H31" s="9">
        <v>3800</v>
      </c>
    </row>
    <row r="32" spans="1:8" ht="11.25">
      <c r="A32" s="20" t="s">
        <v>18</v>
      </c>
      <c r="B32" s="5">
        <v>2933638.95</v>
      </c>
      <c r="C32" s="5">
        <v>5595472.99</v>
      </c>
      <c r="D32" s="5">
        <f t="shared" si="0"/>
        <v>8529111.940000001</v>
      </c>
      <c r="E32" s="5">
        <v>7122607.24</v>
      </c>
      <c r="F32" s="5">
        <v>7122607.24</v>
      </c>
      <c r="G32" s="5">
        <f t="shared" si="1"/>
        <v>1406504.7000000011</v>
      </c>
      <c r="H32" s="9">
        <v>3900</v>
      </c>
    </row>
    <row r="33" spans="1:8" ht="11.25">
      <c r="A33" s="18" t="s">
        <v>124</v>
      </c>
      <c r="B33" s="14">
        <f>SUM(B34:B42)</f>
        <v>39148955.11</v>
      </c>
      <c r="C33" s="14">
        <f>SUM(C34:C42)</f>
        <v>4769627.55</v>
      </c>
      <c r="D33" s="14">
        <f t="shared" si="0"/>
        <v>43918582.66</v>
      </c>
      <c r="E33" s="14">
        <f>SUM(E34:E42)</f>
        <v>28615122.64</v>
      </c>
      <c r="F33" s="14">
        <f>SUM(F34:F42)</f>
        <v>28478105.589999996</v>
      </c>
      <c r="G33" s="14">
        <f t="shared" si="1"/>
        <v>15303460.019999996</v>
      </c>
      <c r="H33" s="19">
        <v>0</v>
      </c>
    </row>
    <row r="34" spans="1:8" ht="11.25">
      <c r="A34" s="20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ht="11.25">
      <c r="A35" s="20" t="s">
        <v>85</v>
      </c>
      <c r="B35" s="5">
        <v>6735610.62</v>
      </c>
      <c r="C35" s="5">
        <v>0</v>
      </c>
      <c r="D35" s="5">
        <f t="shared" si="0"/>
        <v>6735610.62</v>
      </c>
      <c r="E35" s="5">
        <v>5661819.5</v>
      </c>
      <c r="F35" s="5">
        <v>5604228.38</v>
      </c>
      <c r="G35" s="5">
        <f t="shared" si="1"/>
        <v>1073791.12</v>
      </c>
      <c r="H35" s="9">
        <v>4200</v>
      </c>
    </row>
    <row r="36" spans="1:8" ht="11.25">
      <c r="A36" s="20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ht="11.25">
      <c r="A37" s="20" t="s">
        <v>87</v>
      </c>
      <c r="B37" s="5">
        <v>17117839.09</v>
      </c>
      <c r="C37" s="5">
        <v>4940016.81</v>
      </c>
      <c r="D37" s="5">
        <f t="shared" si="0"/>
        <v>22057855.9</v>
      </c>
      <c r="E37" s="5">
        <v>10903823.95</v>
      </c>
      <c r="F37" s="5">
        <v>10824398.02</v>
      </c>
      <c r="G37" s="5">
        <f t="shared" si="1"/>
        <v>11154031.95</v>
      </c>
      <c r="H37" s="9">
        <v>4400</v>
      </c>
    </row>
    <row r="38" spans="1:8" ht="11.25">
      <c r="A38" s="20" t="s">
        <v>39</v>
      </c>
      <c r="B38" s="5">
        <v>15295505.4</v>
      </c>
      <c r="C38" s="5">
        <v>-170389.26</v>
      </c>
      <c r="D38" s="5">
        <f t="shared" si="0"/>
        <v>15125116.14</v>
      </c>
      <c r="E38" s="5">
        <v>12049479.19</v>
      </c>
      <c r="F38" s="5">
        <v>12049479.19</v>
      </c>
      <c r="G38" s="5">
        <f t="shared" si="1"/>
        <v>3075636.950000001</v>
      </c>
      <c r="H38" s="9">
        <v>4500</v>
      </c>
    </row>
    <row r="39" spans="1:8" ht="11.25">
      <c r="A39" s="2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ht="11.25">
      <c r="A40" s="2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ht="11.25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ht="11.25">
      <c r="A42" s="2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ht="11.25">
      <c r="A43" s="18" t="s">
        <v>125</v>
      </c>
      <c r="B43" s="14">
        <f>SUM(B44:B52)</f>
        <v>438407.94</v>
      </c>
      <c r="C43" s="14">
        <f>SUM(C44:C52)</f>
        <v>330983.61</v>
      </c>
      <c r="D43" s="14">
        <f t="shared" si="0"/>
        <v>769391.55</v>
      </c>
      <c r="E43" s="14">
        <f>SUM(E44:E52)</f>
        <v>378165.85</v>
      </c>
      <c r="F43" s="14">
        <f>SUM(F44:F52)</f>
        <v>378165.85</v>
      </c>
      <c r="G43" s="14">
        <f t="shared" si="1"/>
        <v>391225.70000000007</v>
      </c>
      <c r="H43" s="19">
        <v>0</v>
      </c>
    </row>
    <row r="44" spans="1:8" ht="11.25">
      <c r="A44" s="4" t="s">
        <v>91</v>
      </c>
      <c r="B44" s="5">
        <v>387179.94</v>
      </c>
      <c r="C44" s="5">
        <v>309507.24</v>
      </c>
      <c r="D44" s="5">
        <f t="shared" si="0"/>
        <v>696687.1799999999</v>
      </c>
      <c r="E44" s="5">
        <v>330635.85</v>
      </c>
      <c r="F44" s="5">
        <v>330635.85</v>
      </c>
      <c r="G44" s="5">
        <f t="shared" si="1"/>
        <v>366051.32999999996</v>
      </c>
      <c r="H44" s="9">
        <v>5100</v>
      </c>
    </row>
    <row r="45" spans="1:8" ht="11.25">
      <c r="A45" s="20" t="s">
        <v>92</v>
      </c>
      <c r="B45" s="5">
        <v>0</v>
      </c>
      <c r="C45" s="5">
        <v>8700</v>
      </c>
      <c r="D45" s="5">
        <f t="shared" si="0"/>
        <v>8700</v>
      </c>
      <c r="E45" s="5">
        <v>8700</v>
      </c>
      <c r="F45" s="5">
        <v>8700</v>
      </c>
      <c r="G45" s="5">
        <f t="shared" si="1"/>
        <v>0</v>
      </c>
      <c r="H45" s="9">
        <v>5200</v>
      </c>
    </row>
    <row r="46" spans="1:8" ht="11.25">
      <c r="A46" s="2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ht="11.25">
      <c r="A47" s="20" t="s">
        <v>94</v>
      </c>
      <c r="B47" s="5">
        <v>37998</v>
      </c>
      <c r="C47" s="5">
        <v>-18753.63</v>
      </c>
      <c r="D47" s="5">
        <f t="shared" si="0"/>
        <v>19244.37</v>
      </c>
      <c r="E47" s="5">
        <v>0</v>
      </c>
      <c r="F47" s="5">
        <v>0</v>
      </c>
      <c r="G47" s="5">
        <f t="shared" si="1"/>
        <v>19244.37</v>
      </c>
      <c r="H47" s="9">
        <v>5400</v>
      </c>
    </row>
    <row r="48" spans="1:8" ht="11.25">
      <c r="A48" s="2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ht="11.25">
      <c r="A49" s="20" t="s">
        <v>96</v>
      </c>
      <c r="B49" s="5">
        <v>13230</v>
      </c>
      <c r="C49" s="5">
        <v>31530</v>
      </c>
      <c r="D49" s="5">
        <f t="shared" si="0"/>
        <v>44760</v>
      </c>
      <c r="E49" s="5">
        <v>38830</v>
      </c>
      <c r="F49" s="5">
        <v>38830</v>
      </c>
      <c r="G49" s="5">
        <f t="shared" si="1"/>
        <v>5930</v>
      </c>
      <c r="H49" s="9">
        <v>5600</v>
      </c>
    </row>
    <row r="50" spans="1:8" ht="11.25">
      <c r="A50" s="2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ht="11.25">
      <c r="A51" s="20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ht="11.25">
      <c r="A52" s="20" t="s">
        <v>99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ht="11.25">
      <c r="A53" s="18" t="s">
        <v>60</v>
      </c>
      <c r="B53" s="14">
        <f>SUM(B54:B56)</f>
        <v>32160729.87</v>
      </c>
      <c r="C53" s="14">
        <f>SUM(C54:C56)</f>
        <v>73689767.74</v>
      </c>
      <c r="D53" s="14">
        <f t="shared" si="0"/>
        <v>105850497.61</v>
      </c>
      <c r="E53" s="14">
        <f>SUM(E54:E56)</f>
        <v>54292481.45</v>
      </c>
      <c r="F53" s="14">
        <f>SUM(F54:F56)</f>
        <v>54292481.45</v>
      </c>
      <c r="G53" s="14">
        <f t="shared" si="1"/>
        <v>51558016.16</v>
      </c>
      <c r="H53" s="19">
        <v>0</v>
      </c>
    </row>
    <row r="54" spans="1:8" ht="11.25">
      <c r="A54" s="20" t="s">
        <v>100</v>
      </c>
      <c r="B54" s="5">
        <v>22160729.87</v>
      </c>
      <c r="C54" s="5">
        <v>74679117.74</v>
      </c>
      <c r="D54" s="5">
        <f t="shared" si="0"/>
        <v>96839847.61</v>
      </c>
      <c r="E54" s="5">
        <v>54292481.45</v>
      </c>
      <c r="F54" s="5">
        <v>54292481.45</v>
      </c>
      <c r="G54" s="5">
        <f t="shared" si="1"/>
        <v>42547366.16</v>
      </c>
      <c r="H54" s="9">
        <v>6100</v>
      </c>
    </row>
    <row r="55" spans="1:8" ht="11.25">
      <c r="A55" s="20" t="s">
        <v>101</v>
      </c>
      <c r="B55" s="5">
        <v>10000000</v>
      </c>
      <c r="C55" s="5">
        <v>-989350</v>
      </c>
      <c r="D55" s="5">
        <f t="shared" si="0"/>
        <v>9010650</v>
      </c>
      <c r="E55" s="5">
        <v>0</v>
      </c>
      <c r="F55" s="5">
        <v>0</v>
      </c>
      <c r="G55" s="5">
        <f t="shared" si="1"/>
        <v>9010650</v>
      </c>
      <c r="H55" s="9">
        <v>6200</v>
      </c>
    </row>
    <row r="56" spans="1:8" ht="11.25">
      <c r="A56" s="20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ht="11.25">
      <c r="A57" s="18" t="s">
        <v>126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ht="11.25">
      <c r="A58" s="2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ht="11.25">
      <c r="A59" s="2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ht="11.25">
      <c r="A60" s="2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ht="11.25">
      <c r="A61" s="2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ht="11.25">
      <c r="A62" s="2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ht="11.25">
      <c r="A63" s="2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ht="11.25">
      <c r="A64" s="2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ht="11.25">
      <c r="A65" s="18" t="s">
        <v>127</v>
      </c>
      <c r="B65" s="14">
        <f>SUM(B66:B68)</f>
        <v>11583485.18</v>
      </c>
      <c r="C65" s="14">
        <f>SUM(C66:C68)</f>
        <v>-7445097.04</v>
      </c>
      <c r="D65" s="14">
        <f t="shared" si="0"/>
        <v>4138388.1399999997</v>
      </c>
      <c r="E65" s="14">
        <f>SUM(E66:E68)</f>
        <v>2587449.04</v>
      </c>
      <c r="F65" s="14">
        <f>SUM(F66:F68)</f>
        <v>2587449.04</v>
      </c>
      <c r="G65" s="14">
        <f t="shared" si="1"/>
        <v>1550939.0999999996</v>
      </c>
      <c r="H65" s="19">
        <v>0</v>
      </c>
    </row>
    <row r="66" spans="1:8" ht="11.25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ht="11.25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ht="11.25">
      <c r="A68" s="20" t="s">
        <v>38</v>
      </c>
      <c r="B68" s="5">
        <v>11583485.18</v>
      </c>
      <c r="C68" s="5">
        <v>-7445097.04</v>
      </c>
      <c r="D68" s="5">
        <f t="shared" si="0"/>
        <v>4138388.1399999997</v>
      </c>
      <c r="E68" s="5">
        <v>2587449.04</v>
      </c>
      <c r="F68" s="5">
        <v>2587449.04</v>
      </c>
      <c r="G68" s="5">
        <f t="shared" si="1"/>
        <v>1550939.0999999996</v>
      </c>
      <c r="H68" s="9">
        <v>8500</v>
      </c>
    </row>
    <row r="69" spans="1:8" ht="11.25">
      <c r="A69" s="18" t="s">
        <v>61</v>
      </c>
      <c r="B69" s="14">
        <f>SUM(B70:B76)</f>
        <v>13197000</v>
      </c>
      <c r="C69" s="14">
        <f>SUM(C70:C76)</f>
        <v>356893.33</v>
      </c>
      <c r="D69" s="14">
        <f t="shared" si="0"/>
        <v>13553893.33</v>
      </c>
      <c r="E69" s="14">
        <f>SUM(E70:E76)</f>
        <v>13534283.74</v>
      </c>
      <c r="F69" s="14">
        <f>SUM(F70:F76)</f>
        <v>13534283.74</v>
      </c>
      <c r="G69" s="14">
        <f t="shared" si="1"/>
        <v>19609.58999999985</v>
      </c>
      <c r="H69" s="19">
        <v>0</v>
      </c>
    </row>
    <row r="70" spans="1:8" ht="11.25">
      <c r="A70" s="20" t="s">
        <v>110</v>
      </c>
      <c r="B70" s="5">
        <v>13000000</v>
      </c>
      <c r="C70" s="5">
        <v>0</v>
      </c>
      <c r="D70" s="5">
        <f aca="true" t="shared" si="2" ref="D70:D76">B70+C70</f>
        <v>13000000</v>
      </c>
      <c r="E70" s="5">
        <v>13000000</v>
      </c>
      <c r="F70" s="5">
        <v>13000000</v>
      </c>
      <c r="G70" s="5">
        <f aca="true" t="shared" si="3" ref="G70:G76">D70-E70</f>
        <v>0</v>
      </c>
      <c r="H70" s="9">
        <v>9100</v>
      </c>
    </row>
    <row r="71" spans="1:8" ht="11.25">
      <c r="A71" s="20" t="s">
        <v>111</v>
      </c>
      <c r="B71" s="5">
        <v>197000</v>
      </c>
      <c r="C71" s="5">
        <v>356893.33</v>
      </c>
      <c r="D71" s="5">
        <f t="shared" si="2"/>
        <v>553893.3300000001</v>
      </c>
      <c r="E71" s="5">
        <v>534283.74</v>
      </c>
      <c r="F71" s="5">
        <v>534283.74</v>
      </c>
      <c r="G71" s="5">
        <f t="shared" si="3"/>
        <v>19609.590000000084</v>
      </c>
      <c r="H71" s="9">
        <v>9200</v>
      </c>
    </row>
    <row r="72" spans="1:8" ht="11.25">
      <c r="A72" s="2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ht="11.25">
      <c r="A73" s="2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ht="11.25">
      <c r="A74" s="2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ht="11.25">
      <c r="A75" s="2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ht="11.25">
      <c r="A76" s="2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7" ht="11.25">
      <c r="A77" s="10" t="s">
        <v>50</v>
      </c>
      <c r="B77" s="16">
        <f aca="true" t="shared" si="4" ref="B77:G77">SUM(B5+B13+B23+B33+B43+B53+B57+B65+B69)</f>
        <v>333988601.76</v>
      </c>
      <c r="C77" s="16">
        <f t="shared" si="4"/>
        <v>78506602.60999998</v>
      </c>
      <c r="D77" s="16">
        <f t="shared" si="4"/>
        <v>412495204.37</v>
      </c>
      <c r="E77" s="16">
        <f t="shared" si="4"/>
        <v>273731930.90999997</v>
      </c>
      <c r="F77" s="16">
        <f t="shared" si="4"/>
        <v>256033542.74999997</v>
      </c>
      <c r="G77" s="16">
        <f t="shared" si="4"/>
        <v>138763273.45999998</v>
      </c>
    </row>
    <row r="79" ht="11.25">
      <c r="A79" s="1" t="s">
        <v>120</v>
      </c>
    </row>
    <row r="80" ht="11.25">
      <c r="A80" s="1" t="s">
        <v>180</v>
      </c>
    </row>
    <row r="83" spans="1:5" ht="11.25">
      <c r="A83" s="1" t="s">
        <v>181</v>
      </c>
      <c r="B83" s="1" t="s">
        <v>182</v>
      </c>
      <c r="E83" s="1" t="s">
        <v>185</v>
      </c>
    </row>
    <row r="84" spans="1:5" ht="11.25">
      <c r="A84" s="1" t="s">
        <v>183</v>
      </c>
      <c r="B84" s="1" t="s">
        <v>184</v>
      </c>
      <c r="E84" s="1" t="s">
        <v>186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1" scale="65" r:id="rId1"/>
  <headerFooter>
    <oddFooter>&amp;CPágina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view="pageBreakPreview" zoomScale="60" zoomScalePageLayoutView="0" workbookViewId="0" topLeftCell="A1">
      <selection activeCell="D39" sqref="D39"/>
    </sheetView>
  </sheetViews>
  <sheetFormatPr defaultColWidth="12" defaultRowHeight="11.25"/>
  <cols>
    <col min="1" max="1" width="47.66015625" style="1" customWidth="1"/>
    <col min="2" max="7" width="18.33203125" style="1" customWidth="1"/>
    <col min="8" max="16384" width="12" style="1" customWidth="1"/>
  </cols>
  <sheetData>
    <row r="1" spans="1:7" ht="49.5" customHeight="1">
      <c r="A1" s="29" t="s">
        <v>130</v>
      </c>
      <c r="B1" s="27"/>
      <c r="C1" s="27"/>
      <c r="D1" s="27"/>
      <c r="E1" s="27"/>
      <c r="F1" s="27"/>
      <c r="G1" s="28"/>
    </row>
    <row r="2" spans="1:7" ht="11.25">
      <c r="A2" s="32"/>
      <c r="B2" s="29" t="s">
        <v>57</v>
      </c>
      <c r="C2" s="27"/>
      <c r="D2" s="27"/>
      <c r="E2" s="27"/>
      <c r="F2" s="28"/>
      <c r="G2" s="30" t="s">
        <v>56</v>
      </c>
    </row>
    <row r="3" spans="1:7" ht="24.75" customHeight="1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7" ht="11.25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6" t="s">
        <v>0</v>
      </c>
      <c r="B5" s="5">
        <v>261510473.37</v>
      </c>
      <c r="C5" s="5">
        <v>12101337.56</v>
      </c>
      <c r="D5" s="5">
        <f>B5+C5</f>
        <v>273611810.93</v>
      </c>
      <c r="E5" s="5">
        <v>191424355.38</v>
      </c>
      <c r="F5" s="5">
        <v>173725967.22</v>
      </c>
      <c r="G5" s="5">
        <f>D5-E5</f>
        <v>82187455.55000001</v>
      </c>
    </row>
    <row r="6" spans="1:7" ht="11.25">
      <c r="A6" s="6" t="s">
        <v>1</v>
      </c>
      <c r="B6" s="5">
        <v>44182622.99</v>
      </c>
      <c r="C6" s="5">
        <v>66575654.31</v>
      </c>
      <c r="D6" s="5">
        <f>B6+C6</f>
        <v>110758277.30000001</v>
      </c>
      <c r="E6" s="5">
        <v>57258096.34</v>
      </c>
      <c r="F6" s="5">
        <v>57258096.34</v>
      </c>
      <c r="G6" s="5">
        <f>D6-E6</f>
        <v>53500180.96000001</v>
      </c>
    </row>
    <row r="7" spans="1:7" ht="11.25">
      <c r="A7" s="6" t="s">
        <v>2</v>
      </c>
      <c r="B7" s="5">
        <v>13000000</v>
      </c>
      <c r="C7" s="5">
        <v>0</v>
      </c>
      <c r="D7" s="5">
        <f>B7+C7</f>
        <v>13000000</v>
      </c>
      <c r="E7" s="5">
        <v>13000000</v>
      </c>
      <c r="F7" s="5">
        <v>13000000</v>
      </c>
      <c r="G7" s="5">
        <f>D7-E7</f>
        <v>0</v>
      </c>
    </row>
    <row r="8" spans="1:7" ht="11.25">
      <c r="A8" s="6" t="s">
        <v>39</v>
      </c>
      <c r="B8" s="5">
        <v>15295505.4</v>
      </c>
      <c r="C8" s="5">
        <v>-170389.26</v>
      </c>
      <c r="D8" s="5">
        <f>B8+C8</f>
        <v>15125116.14</v>
      </c>
      <c r="E8" s="5">
        <v>12049479.19</v>
      </c>
      <c r="F8" s="5">
        <v>12049479.19</v>
      </c>
      <c r="G8" s="5">
        <f>D8-E8</f>
        <v>3075636.950000001</v>
      </c>
    </row>
    <row r="9" spans="1:7" ht="11.25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ht="11.25">
      <c r="A10" s="10" t="s">
        <v>50</v>
      </c>
      <c r="B10" s="16">
        <f aca="true" t="shared" si="0" ref="B10:G10">SUM(B5+B6+B7+B8+B9)</f>
        <v>333988601.76</v>
      </c>
      <c r="C10" s="16">
        <f t="shared" si="0"/>
        <v>78506602.61</v>
      </c>
      <c r="D10" s="16">
        <f t="shared" si="0"/>
        <v>412495204.37</v>
      </c>
      <c r="E10" s="16">
        <f t="shared" si="0"/>
        <v>273731930.91</v>
      </c>
      <c r="F10" s="16">
        <f t="shared" si="0"/>
        <v>256033542.75</v>
      </c>
      <c r="G10" s="16">
        <f t="shared" si="0"/>
        <v>138763273.46</v>
      </c>
    </row>
    <row r="15" ht="11.25">
      <c r="A15" s="1" t="s">
        <v>180</v>
      </c>
    </row>
    <row r="18" spans="1:2" ht="11.25">
      <c r="A18" s="1" t="s">
        <v>181</v>
      </c>
      <c r="B18" s="1" t="s">
        <v>182</v>
      </c>
    </row>
    <row r="19" spans="1:5" ht="11.25">
      <c r="A19" s="1" t="s">
        <v>183</v>
      </c>
      <c r="B19" s="1" t="s">
        <v>184</v>
      </c>
      <c r="E19" s="1" t="s">
        <v>185</v>
      </c>
    </row>
    <row r="20" ht="11.25">
      <c r="E20" s="1" t="s">
        <v>186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1" scale="98" r:id="rId1"/>
  <headerFooter>
    <oddFooter>&amp;CPágina &amp;P de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view="pageBreakPreview" zoomScale="60" zoomScalePageLayoutView="0" workbookViewId="0" topLeftCell="A35">
      <selection activeCell="A79" sqref="A79"/>
    </sheetView>
  </sheetViews>
  <sheetFormatPr defaultColWidth="12" defaultRowHeight="11.25"/>
  <cols>
    <col min="1" max="1" width="80.5" style="1" customWidth="1"/>
    <col min="2" max="7" width="18.33203125" style="1" customWidth="1"/>
    <col min="8" max="16384" width="12" style="1" customWidth="1"/>
  </cols>
  <sheetData>
    <row r="1" spans="1:7" ht="45" customHeight="1">
      <c r="A1" s="29" t="s">
        <v>176</v>
      </c>
      <c r="B1" s="27"/>
      <c r="C1" s="27"/>
      <c r="D1" s="27"/>
      <c r="E1" s="27"/>
      <c r="F1" s="27"/>
      <c r="G1" s="28"/>
    </row>
    <row r="2" spans="1:7" ht="11.25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7" ht="24.75" customHeight="1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7" ht="11.25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22"/>
      <c r="B5" s="7"/>
      <c r="C5" s="7"/>
      <c r="D5" s="7"/>
      <c r="E5" s="7"/>
      <c r="F5" s="7"/>
      <c r="G5" s="7"/>
    </row>
    <row r="6" spans="1:7" ht="11.25">
      <c r="A6" s="23" t="s">
        <v>131</v>
      </c>
      <c r="B6" s="5">
        <v>2617857.2</v>
      </c>
      <c r="C6" s="5">
        <v>1287272.61</v>
      </c>
      <c r="D6" s="5">
        <f>B6+C6</f>
        <v>3905129.8100000005</v>
      </c>
      <c r="E6" s="5">
        <v>3355437.14</v>
      </c>
      <c r="F6" s="5">
        <v>3276011.21</v>
      </c>
      <c r="G6" s="5">
        <f>D6-E6</f>
        <v>549692.6700000004</v>
      </c>
    </row>
    <row r="7" spans="1:7" ht="11.25">
      <c r="A7" s="23" t="s">
        <v>132</v>
      </c>
      <c r="B7" s="5">
        <v>1227183.57</v>
      </c>
      <c r="C7" s="5">
        <v>840</v>
      </c>
      <c r="D7" s="5">
        <f aca="true" t="shared" si="0" ref="D7:D12">B7+C7</f>
        <v>1228023.57</v>
      </c>
      <c r="E7" s="5">
        <v>798060.16</v>
      </c>
      <c r="F7" s="5">
        <v>775059.62</v>
      </c>
      <c r="G7" s="5">
        <f aca="true" t="shared" si="1" ref="G7:G12">D7-E7</f>
        <v>429963.41000000003</v>
      </c>
    </row>
    <row r="8" spans="1:7" ht="11.25">
      <c r="A8" s="23" t="s">
        <v>133</v>
      </c>
      <c r="B8" s="5">
        <v>12666375.14</v>
      </c>
      <c r="C8" s="5">
        <v>-8589</v>
      </c>
      <c r="D8" s="5">
        <f t="shared" si="0"/>
        <v>12657786.14</v>
      </c>
      <c r="E8" s="5">
        <v>7732990.53</v>
      </c>
      <c r="F8" s="5">
        <v>7498492.88</v>
      </c>
      <c r="G8" s="5">
        <f t="shared" si="1"/>
        <v>4924795.61</v>
      </c>
    </row>
    <row r="9" spans="1:7" ht="11.25">
      <c r="A9" s="23" t="s">
        <v>134</v>
      </c>
      <c r="B9" s="5">
        <v>5530348.32</v>
      </c>
      <c r="C9" s="5">
        <v>-548514.42</v>
      </c>
      <c r="D9" s="5">
        <f t="shared" si="0"/>
        <v>4981833.9</v>
      </c>
      <c r="E9" s="5">
        <v>3980039.58</v>
      </c>
      <c r="F9" s="5">
        <v>3959075.21</v>
      </c>
      <c r="G9" s="5">
        <f t="shared" si="1"/>
        <v>1001794.3200000003</v>
      </c>
    </row>
    <row r="10" spans="1:7" ht="11.25">
      <c r="A10" s="23" t="s">
        <v>135</v>
      </c>
      <c r="B10" s="5">
        <v>2290584.58</v>
      </c>
      <c r="C10" s="5">
        <v>137160.36</v>
      </c>
      <c r="D10" s="5">
        <f t="shared" si="0"/>
        <v>2427744.94</v>
      </c>
      <c r="E10" s="5">
        <v>1815268.54</v>
      </c>
      <c r="F10" s="5">
        <v>1790254.86</v>
      </c>
      <c r="G10" s="5">
        <f t="shared" si="1"/>
        <v>612476.3999999999</v>
      </c>
    </row>
    <row r="11" spans="1:7" ht="11.25">
      <c r="A11" s="23" t="s">
        <v>136</v>
      </c>
      <c r="B11" s="5">
        <v>677860.67</v>
      </c>
      <c r="C11" s="5">
        <v>-229</v>
      </c>
      <c r="D11" s="5">
        <f t="shared" si="0"/>
        <v>677631.67</v>
      </c>
      <c r="E11" s="5">
        <v>502113.98</v>
      </c>
      <c r="F11" s="5">
        <v>502113.98</v>
      </c>
      <c r="G11" s="5">
        <f t="shared" si="1"/>
        <v>175517.69000000006</v>
      </c>
    </row>
    <row r="12" spans="1:7" ht="11.25">
      <c r="A12" s="23" t="s">
        <v>137</v>
      </c>
      <c r="B12" s="5">
        <v>1094561.43</v>
      </c>
      <c r="C12" s="5">
        <v>11849</v>
      </c>
      <c r="D12" s="5">
        <f t="shared" si="0"/>
        <v>1106410.43</v>
      </c>
      <c r="E12" s="5">
        <v>689187.07</v>
      </c>
      <c r="F12" s="5">
        <v>689187.07</v>
      </c>
      <c r="G12" s="5">
        <f t="shared" si="1"/>
        <v>417223.36</v>
      </c>
    </row>
    <row r="13" spans="1:7" ht="11.25">
      <c r="A13" s="23" t="s">
        <v>138</v>
      </c>
      <c r="B13" s="5">
        <v>764499.36</v>
      </c>
      <c r="C13" s="5">
        <v>5000</v>
      </c>
      <c r="D13" s="5">
        <f aca="true" t="shared" si="2" ref="D13:D50">B13+C13</f>
        <v>769499.36</v>
      </c>
      <c r="E13" s="5">
        <v>550504.78</v>
      </c>
      <c r="F13" s="5">
        <v>550504.78</v>
      </c>
      <c r="G13" s="5">
        <f aca="true" t="shared" si="3" ref="G13:G50">D13-E13</f>
        <v>218994.57999999996</v>
      </c>
    </row>
    <row r="14" spans="1:7" ht="11.25">
      <c r="A14" s="23" t="s">
        <v>139</v>
      </c>
      <c r="B14" s="5">
        <v>2854011.42</v>
      </c>
      <c r="C14" s="5">
        <v>-5189.12</v>
      </c>
      <c r="D14" s="5">
        <f t="shared" si="2"/>
        <v>2848822.3</v>
      </c>
      <c r="E14" s="5">
        <v>1934345.12</v>
      </c>
      <c r="F14" s="5">
        <v>1920012.53</v>
      </c>
      <c r="G14" s="5">
        <f t="shared" si="3"/>
        <v>914477.1799999997</v>
      </c>
    </row>
    <row r="15" spans="1:7" ht="11.25">
      <c r="A15" s="23" t="s">
        <v>140</v>
      </c>
      <c r="B15" s="5">
        <v>383452.59</v>
      </c>
      <c r="C15" s="5">
        <v>5557.16</v>
      </c>
      <c r="D15" s="5">
        <f t="shared" si="2"/>
        <v>389009.75</v>
      </c>
      <c r="E15" s="5">
        <v>267047.74</v>
      </c>
      <c r="F15" s="5">
        <v>267047.74</v>
      </c>
      <c r="G15" s="5">
        <f t="shared" si="3"/>
        <v>121962.01000000001</v>
      </c>
    </row>
    <row r="16" spans="1:7" ht="11.25">
      <c r="A16" s="23" t="s">
        <v>141</v>
      </c>
      <c r="B16" s="5">
        <v>683273.64</v>
      </c>
      <c r="C16" s="5">
        <v>1801.04</v>
      </c>
      <c r="D16" s="5">
        <f t="shared" si="2"/>
        <v>685074.68</v>
      </c>
      <c r="E16" s="5">
        <v>467969.98</v>
      </c>
      <c r="F16" s="5">
        <v>467969.98</v>
      </c>
      <c r="G16" s="5">
        <f t="shared" si="3"/>
        <v>217104.70000000007</v>
      </c>
    </row>
    <row r="17" spans="1:7" ht="11.25">
      <c r="A17" s="23" t="s">
        <v>142</v>
      </c>
      <c r="B17" s="5">
        <v>205301.82</v>
      </c>
      <c r="C17" s="5">
        <v>1508</v>
      </c>
      <c r="D17" s="5">
        <f t="shared" si="2"/>
        <v>206809.82</v>
      </c>
      <c r="E17" s="5">
        <v>142235.07</v>
      </c>
      <c r="F17" s="5">
        <v>142235.07</v>
      </c>
      <c r="G17" s="5">
        <f t="shared" si="3"/>
        <v>64574.75</v>
      </c>
    </row>
    <row r="18" spans="1:7" ht="11.25">
      <c r="A18" s="23" t="s">
        <v>143</v>
      </c>
      <c r="B18" s="5">
        <v>290288.98</v>
      </c>
      <c r="C18" s="5">
        <v>2340.87</v>
      </c>
      <c r="D18" s="5">
        <f t="shared" si="2"/>
        <v>292629.85</v>
      </c>
      <c r="E18" s="5">
        <v>256058.51</v>
      </c>
      <c r="F18" s="5">
        <v>256058.51</v>
      </c>
      <c r="G18" s="5">
        <f t="shared" si="3"/>
        <v>36571.33999999997</v>
      </c>
    </row>
    <row r="19" spans="1:7" ht="11.25">
      <c r="A19" s="23" t="s">
        <v>144</v>
      </c>
      <c r="B19" s="5">
        <v>145602.76</v>
      </c>
      <c r="C19" s="5">
        <v>2140.74</v>
      </c>
      <c r="D19" s="5">
        <f t="shared" si="2"/>
        <v>147743.5</v>
      </c>
      <c r="E19" s="5">
        <v>102825.03</v>
      </c>
      <c r="F19" s="5">
        <v>102825.03</v>
      </c>
      <c r="G19" s="5">
        <f t="shared" si="3"/>
        <v>44918.47</v>
      </c>
    </row>
    <row r="20" spans="1:7" ht="11.25">
      <c r="A20" s="23" t="s">
        <v>145</v>
      </c>
      <c r="B20" s="5">
        <v>1798062.92</v>
      </c>
      <c r="C20" s="5">
        <v>2076.4</v>
      </c>
      <c r="D20" s="5">
        <f t="shared" si="2"/>
        <v>1800139.3199999998</v>
      </c>
      <c r="E20" s="5">
        <v>1129094.35</v>
      </c>
      <c r="F20" s="5">
        <v>1119698.35</v>
      </c>
      <c r="G20" s="5">
        <f t="shared" si="3"/>
        <v>671044.9699999997</v>
      </c>
    </row>
    <row r="21" spans="1:7" ht="11.25">
      <c r="A21" s="23" t="s">
        <v>146</v>
      </c>
      <c r="B21" s="5">
        <v>1890816.67</v>
      </c>
      <c r="C21" s="5">
        <v>1536.6</v>
      </c>
      <c r="D21" s="5">
        <f t="shared" si="2"/>
        <v>1892353.27</v>
      </c>
      <c r="E21" s="5">
        <v>1218023.7</v>
      </c>
      <c r="F21" s="5">
        <v>1212508.64</v>
      </c>
      <c r="G21" s="5">
        <f t="shared" si="3"/>
        <v>674329.5700000001</v>
      </c>
    </row>
    <row r="22" spans="1:7" ht="11.25">
      <c r="A22" s="23" t="s">
        <v>147</v>
      </c>
      <c r="B22" s="5">
        <v>759158.75</v>
      </c>
      <c r="C22" s="5">
        <v>0</v>
      </c>
      <c r="D22" s="5">
        <f t="shared" si="2"/>
        <v>759158.75</v>
      </c>
      <c r="E22" s="5">
        <v>411855.39</v>
      </c>
      <c r="F22" s="5">
        <v>410075.39</v>
      </c>
      <c r="G22" s="5">
        <f t="shared" si="3"/>
        <v>347303.36</v>
      </c>
    </row>
    <row r="23" spans="1:7" ht="11.25">
      <c r="A23" s="23" t="s">
        <v>148</v>
      </c>
      <c r="B23" s="5">
        <v>23631494.01</v>
      </c>
      <c r="C23" s="5">
        <v>5218790.4</v>
      </c>
      <c r="D23" s="5">
        <f t="shared" si="2"/>
        <v>28850284.410000004</v>
      </c>
      <c r="E23" s="5">
        <v>24651206.26</v>
      </c>
      <c r="F23" s="5">
        <v>24623995.66</v>
      </c>
      <c r="G23" s="5">
        <f t="shared" si="3"/>
        <v>4199078.150000002</v>
      </c>
    </row>
    <row r="24" spans="1:7" ht="11.25">
      <c r="A24" s="23" t="s">
        <v>149</v>
      </c>
      <c r="B24" s="5">
        <v>3833126.18</v>
      </c>
      <c r="C24" s="5">
        <v>-603289.91</v>
      </c>
      <c r="D24" s="5">
        <f t="shared" si="2"/>
        <v>3229836.27</v>
      </c>
      <c r="E24" s="5">
        <v>2179227.38</v>
      </c>
      <c r="F24" s="5">
        <v>2174997.92</v>
      </c>
      <c r="G24" s="5">
        <f t="shared" si="3"/>
        <v>1050608.8900000001</v>
      </c>
    </row>
    <row r="25" spans="1:7" ht="11.25">
      <c r="A25" s="23" t="s">
        <v>150</v>
      </c>
      <c r="B25" s="5">
        <v>1515470.18</v>
      </c>
      <c r="C25" s="5">
        <v>0</v>
      </c>
      <c r="D25" s="5">
        <f t="shared" si="2"/>
        <v>1515470.18</v>
      </c>
      <c r="E25" s="5">
        <v>990774.88</v>
      </c>
      <c r="F25" s="5">
        <v>988747.49</v>
      </c>
      <c r="G25" s="5">
        <f t="shared" si="3"/>
        <v>524695.2999999999</v>
      </c>
    </row>
    <row r="26" spans="1:7" ht="11.25">
      <c r="A26" s="23" t="s">
        <v>151</v>
      </c>
      <c r="B26" s="5">
        <v>45090817.25</v>
      </c>
      <c r="C26" s="5">
        <v>72437034.3</v>
      </c>
      <c r="D26" s="5">
        <f t="shared" si="2"/>
        <v>117527851.55</v>
      </c>
      <c r="E26" s="5">
        <v>58789494.98</v>
      </c>
      <c r="F26" s="5">
        <v>58782115.37</v>
      </c>
      <c r="G26" s="5">
        <f t="shared" si="3"/>
        <v>58738356.57</v>
      </c>
    </row>
    <row r="27" spans="1:7" ht="11.25">
      <c r="A27" s="23" t="s">
        <v>152</v>
      </c>
      <c r="B27" s="5">
        <v>3388751.23</v>
      </c>
      <c r="C27" s="5">
        <v>550000</v>
      </c>
      <c r="D27" s="5">
        <f t="shared" si="2"/>
        <v>3938751.23</v>
      </c>
      <c r="E27" s="5">
        <v>2586787.98</v>
      </c>
      <c r="F27" s="5">
        <v>2586087.98</v>
      </c>
      <c r="G27" s="5">
        <f t="shared" si="3"/>
        <v>1351963.25</v>
      </c>
    </row>
    <row r="28" spans="1:7" ht="11.25">
      <c r="A28" s="23" t="s">
        <v>153</v>
      </c>
      <c r="B28" s="5">
        <v>21867718.19</v>
      </c>
      <c r="C28" s="5">
        <v>0</v>
      </c>
      <c r="D28" s="5">
        <f t="shared" si="2"/>
        <v>21867718.19</v>
      </c>
      <c r="E28" s="5">
        <v>14989959.65</v>
      </c>
      <c r="F28" s="5">
        <v>14989959.65</v>
      </c>
      <c r="G28" s="5">
        <f t="shared" si="3"/>
        <v>6877758.540000001</v>
      </c>
    </row>
    <row r="29" spans="1:7" ht="11.25">
      <c r="A29" s="23" t="s">
        <v>154</v>
      </c>
      <c r="B29" s="5">
        <v>23724847.54</v>
      </c>
      <c r="C29" s="5">
        <v>1862306.84</v>
      </c>
      <c r="D29" s="5">
        <f t="shared" si="2"/>
        <v>25587154.38</v>
      </c>
      <c r="E29" s="5">
        <v>21736113.98</v>
      </c>
      <c r="F29" s="5">
        <v>21736113.98</v>
      </c>
      <c r="G29" s="5">
        <f t="shared" si="3"/>
        <v>3851040.3999999985</v>
      </c>
    </row>
    <row r="30" spans="1:7" ht="11.25">
      <c r="A30" s="23" t="s">
        <v>155</v>
      </c>
      <c r="B30" s="5">
        <v>1013059.21</v>
      </c>
      <c r="C30" s="5">
        <v>0</v>
      </c>
      <c r="D30" s="5">
        <f t="shared" si="2"/>
        <v>1013059.21</v>
      </c>
      <c r="E30" s="5">
        <v>749500.43</v>
      </c>
      <c r="F30" s="5">
        <v>721439.81</v>
      </c>
      <c r="G30" s="5">
        <f t="shared" si="3"/>
        <v>263558.7799999999</v>
      </c>
    </row>
    <row r="31" spans="1:7" ht="11.25">
      <c r="A31" s="23" t="s">
        <v>156</v>
      </c>
      <c r="B31" s="5">
        <v>970540.04</v>
      </c>
      <c r="C31" s="5">
        <v>0</v>
      </c>
      <c r="D31" s="5">
        <f t="shared" si="2"/>
        <v>970540.04</v>
      </c>
      <c r="E31" s="5">
        <v>561833.43</v>
      </c>
      <c r="F31" s="5">
        <v>561633.43</v>
      </c>
      <c r="G31" s="5">
        <f t="shared" si="3"/>
        <v>408706.61</v>
      </c>
    </row>
    <row r="32" spans="1:7" ht="11.25">
      <c r="A32" s="23" t="s">
        <v>157</v>
      </c>
      <c r="B32" s="5">
        <v>2719522.34</v>
      </c>
      <c r="C32" s="5">
        <v>-550000</v>
      </c>
      <c r="D32" s="5">
        <f t="shared" si="2"/>
        <v>2169522.34</v>
      </c>
      <c r="E32" s="5">
        <v>1279743.69</v>
      </c>
      <c r="F32" s="5">
        <v>1279743.69</v>
      </c>
      <c r="G32" s="5">
        <f t="shared" si="3"/>
        <v>889778.6499999999</v>
      </c>
    </row>
    <row r="33" spans="1:7" ht="11.25">
      <c r="A33" s="23" t="s">
        <v>158</v>
      </c>
      <c r="B33" s="5">
        <v>1365689.96</v>
      </c>
      <c r="C33" s="5">
        <v>0</v>
      </c>
      <c r="D33" s="5">
        <f t="shared" si="2"/>
        <v>1365689.96</v>
      </c>
      <c r="E33" s="5">
        <v>860625.03</v>
      </c>
      <c r="F33" s="5">
        <v>846263.98</v>
      </c>
      <c r="G33" s="5">
        <f t="shared" si="3"/>
        <v>505064.92999999993</v>
      </c>
    </row>
    <row r="34" spans="1:7" ht="11.25">
      <c r="A34" s="23" t="s">
        <v>159</v>
      </c>
      <c r="B34" s="5">
        <v>49991.43</v>
      </c>
      <c r="C34" s="5">
        <v>0</v>
      </c>
      <c r="D34" s="5">
        <f t="shared" si="2"/>
        <v>49991.43</v>
      </c>
      <c r="E34" s="5">
        <v>20385.05</v>
      </c>
      <c r="F34" s="5">
        <v>20385.05</v>
      </c>
      <c r="G34" s="5">
        <f t="shared" si="3"/>
        <v>29606.38</v>
      </c>
    </row>
    <row r="35" spans="1:7" ht="11.25">
      <c r="A35" s="23" t="s">
        <v>160</v>
      </c>
      <c r="B35" s="5">
        <v>14289521.11</v>
      </c>
      <c r="C35" s="5">
        <v>2183243.85</v>
      </c>
      <c r="D35" s="5">
        <f t="shared" si="2"/>
        <v>16472764.959999999</v>
      </c>
      <c r="E35" s="5">
        <v>7913870.65</v>
      </c>
      <c r="F35" s="5">
        <v>7913870.65</v>
      </c>
      <c r="G35" s="5">
        <f t="shared" si="3"/>
        <v>8558894.309999999</v>
      </c>
    </row>
    <row r="36" spans="1:7" ht="11.25">
      <c r="A36" s="23" t="s">
        <v>161</v>
      </c>
      <c r="B36" s="5">
        <v>6782546.27</v>
      </c>
      <c r="C36" s="5">
        <v>4425231.68</v>
      </c>
      <c r="D36" s="5">
        <f t="shared" si="2"/>
        <v>11207777.95</v>
      </c>
      <c r="E36" s="5">
        <v>9127160.86</v>
      </c>
      <c r="F36" s="5">
        <v>9015355.66</v>
      </c>
      <c r="G36" s="5">
        <f t="shared" si="3"/>
        <v>2080617.0899999999</v>
      </c>
    </row>
    <row r="37" spans="1:7" ht="11.25">
      <c r="A37" s="23" t="s">
        <v>162</v>
      </c>
      <c r="B37" s="5">
        <v>703818.44</v>
      </c>
      <c r="C37" s="5">
        <v>2940</v>
      </c>
      <c r="D37" s="5">
        <f t="shared" si="2"/>
        <v>706758.44</v>
      </c>
      <c r="E37" s="5">
        <v>462442.49</v>
      </c>
      <c r="F37" s="5">
        <v>460255.55</v>
      </c>
      <c r="G37" s="5">
        <f t="shared" si="3"/>
        <v>244315.94999999995</v>
      </c>
    </row>
    <row r="38" spans="1:7" ht="11.25">
      <c r="A38" s="23" t="s">
        <v>163</v>
      </c>
      <c r="B38" s="5">
        <v>14089306.99</v>
      </c>
      <c r="C38" s="5">
        <v>-6453389.86</v>
      </c>
      <c r="D38" s="5">
        <f t="shared" si="2"/>
        <v>7635917.13</v>
      </c>
      <c r="E38" s="5">
        <v>2735230.86</v>
      </c>
      <c r="F38" s="5">
        <v>2730201.33</v>
      </c>
      <c r="G38" s="5">
        <f t="shared" si="3"/>
        <v>4900686.27</v>
      </c>
    </row>
    <row r="39" spans="1:7" ht="11.25">
      <c r="A39" s="23" t="s">
        <v>164</v>
      </c>
      <c r="B39" s="5">
        <v>942785.69</v>
      </c>
      <c r="C39" s="5">
        <v>3700</v>
      </c>
      <c r="D39" s="5">
        <f t="shared" si="2"/>
        <v>946485.69</v>
      </c>
      <c r="E39" s="5">
        <v>571870.42</v>
      </c>
      <c r="F39" s="5">
        <v>571870.42</v>
      </c>
      <c r="G39" s="5">
        <f t="shared" si="3"/>
        <v>374615.2699999999</v>
      </c>
    </row>
    <row r="40" spans="1:7" ht="11.25">
      <c r="A40" s="23" t="s">
        <v>165</v>
      </c>
      <c r="B40" s="5">
        <v>68466805.09</v>
      </c>
      <c r="C40" s="5">
        <v>-3866006.34</v>
      </c>
      <c r="D40" s="5">
        <f t="shared" si="2"/>
        <v>64600798.75</v>
      </c>
      <c r="E40" s="5">
        <v>42867291.82</v>
      </c>
      <c r="F40" s="5">
        <v>42846702.6</v>
      </c>
      <c r="G40" s="5">
        <f t="shared" si="3"/>
        <v>21733506.93</v>
      </c>
    </row>
    <row r="41" spans="1:7" ht="11.25">
      <c r="A41" s="23" t="s">
        <v>166</v>
      </c>
      <c r="B41" s="5">
        <v>134505.6</v>
      </c>
      <c r="C41" s="5">
        <v>0</v>
      </c>
      <c r="D41" s="5">
        <f t="shared" si="2"/>
        <v>134505.6</v>
      </c>
      <c r="E41" s="5">
        <v>6428.8</v>
      </c>
      <c r="F41" s="5">
        <v>6428.8</v>
      </c>
      <c r="G41" s="5">
        <f t="shared" si="3"/>
        <v>128076.8</v>
      </c>
    </row>
    <row r="42" spans="1:7" ht="11.25">
      <c r="A42" s="23" t="s">
        <v>167</v>
      </c>
      <c r="B42" s="5">
        <v>943073.68</v>
      </c>
      <c r="C42" s="5">
        <v>2912.5</v>
      </c>
      <c r="D42" s="5">
        <f t="shared" si="2"/>
        <v>945986.18</v>
      </c>
      <c r="E42" s="5">
        <v>629944.6</v>
      </c>
      <c r="F42" s="5">
        <v>622891.8</v>
      </c>
      <c r="G42" s="5">
        <f t="shared" si="3"/>
        <v>316041.5800000001</v>
      </c>
    </row>
    <row r="43" spans="1:7" ht="11.25">
      <c r="A43" s="23" t="s">
        <v>168</v>
      </c>
      <c r="B43" s="5">
        <v>1608150.08</v>
      </c>
      <c r="C43" s="5">
        <v>6048</v>
      </c>
      <c r="D43" s="5">
        <f t="shared" si="2"/>
        <v>1614198.08</v>
      </c>
      <c r="E43" s="5">
        <v>1068633.21</v>
      </c>
      <c r="F43" s="5">
        <v>1067213.21</v>
      </c>
      <c r="G43" s="5">
        <f t="shared" si="3"/>
        <v>545564.8700000001</v>
      </c>
    </row>
    <row r="44" spans="1:7" ht="11.25">
      <c r="A44" s="23" t="s">
        <v>169</v>
      </c>
      <c r="B44" s="5">
        <v>23695571.14</v>
      </c>
      <c r="C44" s="5">
        <v>11671.82</v>
      </c>
      <c r="D44" s="5">
        <f t="shared" si="2"/>
        <v>23707242.96</v>
      </c>
      <c r="E44" s="5">
        <v>21664184.23</v>
      </c>
      <c r="F44" s="5">
        <v>4895929.35</v>
      </c>
      <c r="G44" s="5">
        <f t="shared" si="3"/>
        <v>2043058.7300000004</v>
      </c>
    </row>
    <row r="45" spans="1:7" ht="11.25">
      <c r="A45" s="23" t="s">
        <v>170</v>
      </c>
      <c r="B45" s="5">
        <v>2625151.75</v>
      </c>
      <c r="C45" s="5">
        <v>25748</v>
      </c>
      <c r="D45" s="5">
        <f t="shared" si="2"/>
        <v>2650899.75</v>
      </c>
      <c r="E45" s="5">
        <v>1686640.07</v>
      </c>
      <c r="F45" s="5">
        <v>1686640.07</v>
      </c>
      <c r="G45" s="5">
        <f t="shared" si="3"/>
        <v>964259.6799999999</v>
      </c>
    </row>
    <row r="46" spans="1:7" ht="11.25">
      <c r="A46" s="23" t="s">
        <v>171</v>
      </c>
      <c r="B46" s="5">
        <v>2047035.42</v>
      </c>
      <c r="C46" s="5">
        <v>0</v>
      </c>
      <c r="D46" s="5">
        <f t="shared" si="2"/>
        <v>2047035.42</v>
      </c>
      <c r="E46" s="5">
        <v>1602985.05</v>
      </c>
      <c r="F46" s="5">
        <v>1602985.05</v>
      </c>
      <c r="G46" s="5">
        <f t="shared" si="3"/>
        <v>444050.3699999999</v>
      </c>
    </row>
    <row r="47" spans="1:7" ht="11.25">
      <c r="A47" s="23" t="s">
        <v>172</v>
      </c>
      <c r="B47" s="5">
        <v>758967.12</v>
      </c>
      <c r="C47" s="5">
        <v>517904</v>
      </c>
      <c r="D47" s="5">
        <f t="shared" si="2"/>
        <v>1276871.12</v>
      </c>
      <c r="E47" s="5">
        <v>946851.62</v>
      </c>
      <c r="F47" s="5">
        <v>945902.68</v>
      </c>
      <c r="G47" s="5">
        <f t="shared" si="3"/>
        <v>330019.5000000001</v>
      </c>
    </row>
    <row r="48" spans="1:7" ht="11.25">
      <c r="A48" s="23" t="s">
        <v>173</v>
      </c>
      <c r="B48" s="5">
        <v>23812328.39</v>
      </c>
      <c r="C48" s="5">
        <v>1834479.45</v>
      </c>
      <c r="D48" s="5">
        <f t="shared" si="2"/>
        <v>25646807.84</v>
      </c>
      <c r="E48" s="5">
        <v>21283628.01</v>
      </c>
      <c r="F48" s="5">
        <v>21058702.98</v>
      </c>
      <c r="G48" s="5">
        <f t="shared" si="3"/>
        <v>4363179.829999998</v>
      </c>
    </row>
    <row r="49" spans="1:7" ht="11.25">
      <c r="A49" s="23" t="s">
        <v>174</v>
      </c>
      <c r="B49" s="5">
        <v>1320447.61</v>
      </c>
      <c r="C49" s="5">
        <v>716.64</v>
      </c>
      <c r="D49" s="5">
        <f t="shared" si="2"/>
        <v>1321164.25</v>
      </c>
      <c r="E49" s="5">
        <v>754239.31</v>
      </c>
      <c r="F49" s="5">
        <v>753749.36</v>
      </c>
      <c r="G49" s="5">
        <f t="shared" si="3"/>
        <v>566924.94</v>
      </c>
    </row>
    <row r="50" spans="1:7" ht="11.25">
      <c r="A50" s="23" t="s">
        <v>175</v>
      </c>
      <c r="B50" s="5">
        <v>6718320</v>
      </c>
      <c r="C50" s="5">
        <v>0</v>
      </c>
      <c r="D50" s="5">
        <f t="shared" si="2"/>
        <v>6718320</v>
      </c>
      <c r="E50" s="5">
        <v>5661819.5</v>
      </c>
      <c r="F50" s="5">
        <v>5604228.38</v>
      </c>
      <c r="G50" s="5">
        <f t="shared" si="3"/>
        <v>1056500.5</v>
      </c>
    </row>
    <row r="51" spans="1:7" ht="11.25">
      <c r="A51" s="23"/>
      <c r="B51" s="5"/>
      <c r="C51" s="5"/>
      <c r="D51" s="5"/>
      <c r="E51" s="5"/>
      <c r="F51" s="5"/>
      <c r="G51" s="5"/>
    </row>
    <row r="52" spans="1:7" ht="11.25">
      <c r="A52" s="11" t="s">
        <v>50</v>
      </c>
      <c r="B52" s="17">
        <f aca="true" t="shared" si="4" ref="B52:G52">SUM(B6:B51)</f>
        <v>333988601.76000005</v>
      </c>
      <c r="C52" s="17">
        <f t="shared" si="4"/>
        <v>78506602.61</v>
      </c>
      <c r="D52" s="17">
        <f t="shared" si="4"/>
        <v>412495204.37</v>
      </c>
      <c r="E52" s="17">
        <f t="shared" si="4"/>
        <v>273731930.9100001</v>
      </c>
      <c r="F52" s="17">
        <f t="shared" si="4"/>
        <v>256033542.75000006</v>
      </c>
      <c r="G52" s="17">
        <f t="shared" si="4"/>
        <v>138763273.46000004</v>
      </c>
    </row>
    <row r="55" spans="1:7" ht="45" customHeight="1">
      <c r="A55" s="29" t="s">
        <v>177</v>
      </c>
      <c r="B55" s="27"/>
      <c r="C55" s="27"/>
      <c r="D55" s="27"/>
      <c r="E55" s="27"/>
      <c r="F55" s="27"/>
      <c r="G55" s="28"/>
    </row>
    <row r="56" spans="1:7" ht="11.25">
      <c r="A56" s="32" t="s">
        <v>51</v>
      </c>
      <c r="B56" s="29" t="s">
        <v>57</v>
      </c>
      <c r="C56" s="27"/>
      <c r="D56" s="27"/>
      <c r="E56" s="27"/>
      <c r="F56" s="28"/>
      <c r="G56" s="30" t="s">
        <v>56</v>
      </c>
    </row>
    <row r="57" spans="1:7" ht="22.5">
      <c r="A57" s="33"/>
      <c r="B57" s="2" t="s">
        <v>52</v>
      </c>
      <c r="C57" s="2" t="s">
        <v>117</v>
      </c>
      <c r="D57" s="2" t="s">
        <v>53</v>
      </c>
      <c r="E57" s="2" t="s">
        <v>54</v>
      </c>
      <c r="F57" s="2" t="s">
        <v>55</v>
      </c>
      <c r="G57" s="31"/>
    </row>
    <row r="58" spans="1:7" ht="11.25">
      <c r="A58" s="34"/>
      <c r="B58" s="3">
        <v>1</v>
      </c>
      <c r="C58" s="3">
        <v>2</v>
      </c>
      <c r="D58" s="3" t="s">
        <v>118</v>
      </c>
      <c r="E58" s="3">
        <v>4</v>
      </c>
      <c r="F58" s="3">
        <v>5</v>
      </c>
      <c r="G58" s="3" t="s">
        <v>119</v>
      </c>
    </row>
    <row r="59" spans="1:7" ht="11.25">
      <c r="A59" s="24" t="s">
        <v>8</v>
      </c>
      <c r="B59" s="5">
        <v>0</v>
      </c>
      <c r="C59" s="5">
        <v>0</v>
      </c>
      <c r="D59" s="5">
        <f>B59+C59</f>
        <v>0</v>
      </c>
      <c r="E59" s="5">
        <v>0</v>
      </c>
      <c r="F59" s="5">
        <v>0</v>
      </c>
      <c r="G59" s="5">
        <f>D59-E59</f>
        <v>0</v>
      </c>
    </row>
    <row r="60" spans="1:7" ht="11.25">
      <c r="A60" s="24" t="s">
        <v>9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>D60-E60</f>
        <v>0</v>
      </c>
    </row>
    <row r="61" spans="1:7" ht="11.25">
      <c r="A61" s="24" t="s">
        <v>10</v>
      </c>
      <c r="B61" s="5">
        <v>0</v>
      </c>
      <c r="C61" s="5">
        <v>0</v>
      </c>
      <c r="D61" s="5">
        <f>B61+C61</f>
        <v>0</v>
      </c>
      <c r="E61" s="5">
        <v>0</v>
      </c>
      <c r="F61" s="5">
        <v>0</v>
      </c>
      <c r="G61" s="5">
        <f>D61-E61</f>
        <v>0</v>
      </c>
    </row>
    <row r="62" spans="1:7" ht="11.25">
      <c r="A62" s="24" t="s">
        <v>121</v>
      </c>
      <c r="B62" s="5">
        <v>0</v>
      </c>
      <c r="C62" s="5">
        <v>0</v>
      </c>
      <c r="D62" s="5">
        <f>B62+C62</f>
        <v>0</v>
      </c>
      <c r="E62" s="5">
        <v>0</v>
      </c>
      <c r="F62" s="5">
        <v>0</v>
      </c>
      <c r="G62" s="5">
        <f>D62-E62</f>
        <v>0</v>
      </c>
    </row>
    <row r="63" spans="1:7" ht="11.25">
      <c r="A63" s="11" t="s">
        <v>50</v>
      </c>
      <c r="B63" s="17">
        <f aca="true" t="shared" si="5" ref="B63:G63">SUM(B59:B62)</f>
        <v>0</v>
      </c>
      <c r="C63" s="17">
        <f t="shared" si="5"/>
        <v>0</v>
      </c>
      <c r="D63" s="17">
        <f t="shared" si="5"/>
        <v>0</v>
      </c>
      <c r="E63" s="17">
        <f t="shared" si="5"/>
        <v>0</v>
      </c>
      <c r="F63" s="17">
        <f t="shared" si="5"/>
        <v>0</v>
      </c>
      <c r="G63" s="17">
        <f t="shared" si="5"/>
        <v>0</v>
      </c>
    </row>
    <row r="66" spans="1:7" ht="45" customHeight="1">
      <c r="A66" s="29" t="s">
        <v>178</v>
      </c>
      <c r="B66" s="27"/>
      <c r="C66" s="27"/>
      <c r="D66" s="27"/>
      <c r="E66" s="27"/>
      <c r="F66" s="27"/>
      <c r="G66" s="28"/>
    </row>
    <row r="67" spans="1:7" ht="11.25">
      <c r="A67" s="32" t="s">
        <v>51</v>
      </c>
      <c r="B67" s="29" t="s">
        <v>57</v>
      </c>
      <c r="C67" s="27"/>
      <c r="D67" s="27"/>
      <c r="E67" s="27"/>
      <c r="F67" s="28"/>
      <c r="G67" s="30" t="s">
        <v>56</v>
      </c>
    </row>
    <row r="68" spans="1:7" ht="22.5">
      <c r="A68" s="33"/>
      <c r="B68" s="2" t="s">
        <v>52</v>
      </c>
      <c r="C68" s="2" t="s">
        <v>117</v>
      </c>
      <c r="D68" s="2" t="s">
        <v>53</v>
      </c>
      <c r="E68" s="2" t="s">
        <v>54</v>
      </c>
      <c r="F68" s="2" t="s">
        <v>55</v>
      </c>
      <c r="G68" s="31"/>
    </row>
    <row r="69" spans="1:7" ht="11.25">
      <c r="A69" s="34"/>
      <c r="B69" s="3">
        <v>1</v>
      </c>
      <c r="C69" s="3">
        <v>2</v>
      </c>
      <c r="D69" s="3" t="s">
        <v>118</v>
      </c>
      <c r="E69" s="3">
        <v>4</v>
      </c>
      <c r="F69" s="3">
        <v>5</v>
      </c>
      <c r="G69" s="3" t="s">
        <v>119</v>
      </c>
    </row>
    <row r="70" spans="1:7" ht="11.25">
      <c r="A70" s="25" t="s">
        <v>12</v>
      </c>
      <c r="B70" s="5">
        <v>0</v>
      </c>
      <c r="C70" s="5">
        <v>0</v>
      </c>
      <c r="D70" s="5">
        <f aca="true" t="shared" si="6" ref="D70:D76">B70+C70</f>
        <v>0</v>
      </c>
      <c r="E70" s="5">
        <v>0</v>
      </c>
      <c r="F70" s="5">
        <v>0</v>
      </c>
      <c r="G70" s="5">
        <f aca="true" t="shared" si="7" ref="G70:G76">D70-E70</f>
        <v>0</v>
      </c>
    </row>
    <row r="71" spans="1:7" ht="11.25">
      <c r="A71" s="25" t="s">
        <v>11</v>
      </c>
      <c r="B71" s="5">
        <v>0</v>
      </c>
      <c r="C71" s="5">
        <v>0</v>
      </c>
      <c r="D71" s="5">
        <f t="shared" si="6"/>
        <v>0</v>
      </c>
      <c r="E71" s="5">
        <v>0</v>
      </c>
      <c r="F71" s="5">
        <v>0</v>
      </c>
      <c r="G71" s="5">
        <f t="shared" si="7"/>
        <v>0</v>
      </c>
    </row>
    <row r="72" spans="1:7" ht="11.25">
      <c r="A72" s="25" t="s">
        <v>13</v>
      </c>
      <c r="B72" s="5">
        <v>0</v>
      </c>
      <c r="C72" s="5">
        <v>0</v>
      </c>
      <c r="D72" s="5">
        <f t="shared" si="6"/>
        <v>0</v>
      </c>
      <c r="E72" s="5">
        <v>0</v>
      </c>
      <c r="F72" s="5">
        <v>0</v>
      </c>
      <c r="G72" s="5">
        <f t="shared" si="7"/>
        <v>0</v>
      </c>
    </row>
    <row r="73" spans="1:7" ht="11.25">
      <c r="A73" s="25" t="s">
        <v>25</v>
      </c>
      <c r="B73" s="5">
        <v>0</v>
      </c>
      <c r="C73" s="5">
        <v>0</v>
      </c>
      <c r="D73" s="5">
        <f t="shared" si="6"/>
        <v>0</v>
      </c>
      <c r="E73" s="5">
        <v>0</v>
      </c>
      <c r="F73" s="5">
        <v>0</v>
      </c>
      <c r="G73" s="5">
        <f t="shared" si="7"/>
        <v>0</v>
      </c>
    </row>
    <row r="74" spans="1:7" ht="11.25" customHeight="1">
      <c r="A74" s="25" t="s">
        <v>26</v>
      </c>
      <c r="B74" s="5">
        <v>0</v>
      </c>
      <c r="C74" s="5">
        <v>0</v>
      </c>
      <c r="D74" s="5">
        <f t="shared" si="6"/>
        <v>0</v>
      </c>
      <c r="E74" s="5">
        <v>0</v>
      </c>
      <c r="F74" s="5">
        <v>0</v>
      </c>
      <c r="G74" s="5">
        <f t="shared" si="7"/>
        <v>0</v>
      </c>
    </row>
    <row r="75" spans="1:7" ht="11.25">
      <c r="A75" s="25" t="s">
        <v>128</v>
      </c>
      <c r="B75" s="5">
        <v>0</v>
      </c>
      <c r="C75" s="5">
        <v>0</v>
      </c>
      <c r="D75" s="5">
        <f t="shared" si="6"/>
        <v>0</v>
      </c>
      <c r="E75" s="5">
        <v>0</v>
      </c>
      <c r="F75" s="5">
        <v>0</v>
      </c>
      <c r="G75" s="5">
        <f t="shared" si="7"/>
        <v>0</v>
      </c>
    </row>
    <row r="76" spans="1:7" ht="11.25">
      <c r="A76" s="25" t="s">
        <v>14</v>
      </c>
      <c r="B76" s="5">
        <v>0</v>
      </c>
      <c r="C76" s="5">
        <v>0</v>
      </c>
      <c r="D76" s="5">
        <f t="shared" si="6"/>
        <v>0</v>
      </c>
      <c r="E76" s="5">
        <v>0</v>
      </c>
      <c r="F76" s="5">
        <v>0</v>
      </c>
      <c r="G76" s="5">
        <f t="shared" si="7"/>
        <v>0</v>
      </c>
    </row>
    <row r="77" spans="1:7" ht="11.25">
      <c r="A77" s="11" t="s">
        <v>50</v>
      </c>
      <c r="B77" s="17">
        <f aca="true" t="shared" si="8" ref="B77:G77">SUM(B70:B76)</f>
        <v>0</v>
      </c>
      <c r="C77" s="17">
        <f t="shared" si="8"/>
        <v>0</v>
      </c>
      <c r="D77" s="17">
        <f t="shared" si="8"/>
        <v>0</v>
      </c>
      <c r="E77" s="17">
        <f t="shared" si="8"/>
        <v>0</v>
      </c>
      <c r="F77" s="17">
        <f t="shared" si="8"/>
        <v>0</v>
      </c>
      <c r="G77" s="17">
        <f t="shared" si="8"/>
        <v>0</v>
      </c>
    </row>
    <row r="82" ht="11.25">
      <c r="A82" s="1" t="s">
        <v>180</v>
      </c>
    </row>
    <row r="85" spans="1:5" ht="11.25">
      <c r="A85" s="1" t="s">
        <v>181</v>
      </c>
      <c r="B85" s="1" t="s">
        <v>182</v>
      </c>
      <c r="E85" s="1" t="s">
        <v>185</v>
      </c>
    </row>
    <row r="86" spans="1:5" ht="11.25">
      <c r="A86" s="1" t="s">
        <v>183</v>
      </c>
      <c r="B86" s="1" t="s">
        <v>184</v>
      </c>
      <c r="E86" s="1" t="s">
        <v>186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55:G55"/>
    <mergeCell ref="A2:A4"/>
    <mergeCell ref="B67:F67"/>
    <mergeCell ref="G67:G68"/>
    <mergeCell ref="B56:F56"/>
    <mergeCell ref="G56:G57"/>
    <mergeCell ref="A66:G66"/>
    <mergeCell ref="A56:A58"/>
    <mergeCell ref="A67:A69"/>
  </mergeCells>
  <printOptions horizontalCentered="1"/>
  <pageMargins left="0.7086614173228347" right="0.7086614173228347" top="0" bottom="0" header="0.31496062992125984" footer="0.31496062992125984"/>
  <pageSetup fitToHeight="1" fitToWidth="1" horizontalDpi="600" verticalDpi="600" orientation="landscape" paperSize="141" scale="54" r:id="rId1"/>
  <headerFooter>
    <oddFooter>&amp;CPágina &amp;P de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tabSelected="1" view="pageBreakPreview" zoomScale="60" zoomScalePageLayoutView="0" workbookViewId="0" topLeftCell="A1">
      <selection activeCell="M25" sqref="M25"/>
    </sheetView>
  </sheetViews>
  <sheetFormatPr defaultColWidth="12" defaultRowHeight="11.25"/>
  <cols>
    <col min="1" max="1" width="79" style="1" customWidth="1"/>
    <col min="2" max="7" width="18.33203125" style="1" customWidth="1"/>
    <col min="8" max="16384" width="12" style="1" customWidth="1"/>
  </cols>
  <sheetData>
    <row r="1" spans="1:7" ht="49.5" customHeight="1">
      <c r="A1" s="29" t="s">
        <v>179</v>
      </c>
      <c r="B1" s="27"/>
      <c r="C1" s="27"/>
      <c r="D1" s="27"/>
      <c r="E1" s="27"/>
      <c r="F1" s="27"/>
      <c r="G1" s="28"/>
    </row>
    <row r="2" spans="1:7" ht="11.25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7" ht="24.75" customHeight="1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7" ht="11.25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8" t="s">
        <v>15</v>
      </c>
      <c r="B5" s="14">
        <f aca="true" t="shared" si="0" ref="B5:G5">SUM(B6:B13)</f>
        <v>155828396.79000002</v>
      </c>
      <c r="C5" s="14">
        <f t="shared" si="0"/>
        <v>8350759.4399999995</v>
      </c>
      <c r="D5" s="14">
        <f t="shared" si="0"/>
        <v>164179156.23</v>
      </c>
      <c r="E5" s="14">
        <f t="shared" si="0"/>
        <v>116941439.85</v>
      </c>
      <c r="F5" s="14">
        <f t="shared" si="0"/>
        <v>116318718.52000001</v>
      </c>
      <c r="G5" s="14">
        <f t="shared" si="0"/>
        <v>47237716.38000001</v>
      </c>
    </row>
    <row r="6" spans="1:7" ht="11.25">
      <c r="A6" s="26" t="s">
        <v>40</v>
      </c>
      <c r="B6" s="5">
        <v>13893558.71</v>
      </c>
      <c r="C6" s="5">
        <v>-7749</v>
      </c>
      <c r="D6" s="5">
        <f>B6+C6</f>
        <v>13885809.71</v>
      </c>
      <c r="E6" s="5">
        <v>8531050.69</v>
      </c>
      <c r="F6" s="5">
        <v>8273552.5</v>
      </c>
      <c r="G6" s="5">
        <f>D6-E6</f>
        <v>5354759.020000001</v>
      </c>
    </row>
    <row r="7" spans="1:7" ht="11.25">
      <c r="A7" s="26" t="s">
        <v>16</v>
      </c>
      <c r="B7" s="5">
        <v>973562.62</v>
      </c>
      <c r="C7" s="5">
        <v>4141.91</v>
      </c>
      <c r="D7" s="5">
        <f aca="true" t="shared" si="1" ref="D7:D13">B7+C7</f>
        <v>977704.53</v>
      </c>
      <c r="E7" s="5">
        <v>724028.49</v>
      </c>
      <c r="F7" s="5">
        <v>724028.49</v>
      </c>
      <c r="G7" s="5">
        <f aca="true" t="shared" si="2" ref="G7:G13">D7-E7</f>
        <v>253676.04000000004</v>
      </c>
    </row>
    <row r="8" spans="1:7" ht="11.25">
      <c r="A8" s="26" t="s">
        <v>122</v>
      </c>
      <c r="B8" s="5">
        <v>14614275.59</v>
      </c>
      <c r="C8" s="5">
        <v>5628472.67</v>
      </c>
      <c r="D8" s="5">
        <f t="shared" si="1"/>
        <v>20242748.259999998</v>
      </c>
      <c r="E8" s="5">
        <v>12210301.54</v>
      </c>
      <c r="F8" s="5">
        <v>12165275.19</v>
      </c>
      <c r="G8" s="5">
        <f t="shared" si="2"/>
        <v>8032446.719999999</v>
      </c>
    </row>
    <row r="9" spans="1:7" ht="11.25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ht="11.25">
      <c r="A10" s="26" t="s">
        <v>22</v>
      </c>
      <c r="B10" s="5">
        <v>29262683.11</v>
      </c>
      <c r="C10" s="5">
        <v>4616096.89</v>
      </c>
      <c r="D10" s="5">
        <f t="shared" si="1"/>
        <v>33878780</v>
      </c>
      <c r="E10" s="5">
        <v>27958047.99</v>
      </c>
      <c r="F10" s="5">
        <v>27917211.93</v>
      </c>
      <c r="G10" s="5">
        <f t="shared" si="2"/>
        <v>5920732.010000002</v>
      </c>
    </row>
    <row r="11" spans="1:7" ht="11.25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ht="11.25">
      <c r="A12" s="26" t="s">
        <v>41</v>
      </c>
      <c r="B12" s="5">
        <v>69544384.37</v>
      </c>
      <c r="C12" s="5">
        <v>-3863093.84</v>
      </c>
      <c r="D12" s="5">
        <f t="shared" si="1"/>
        <v>65681290.53</v>
      </c>
      <c r="E12" s="5">
        <v>43503665.22</v>
      </c>
      <c r="F12" s="5">
        <v>43476023.2</v>
      </c>
      <c r="G12" s="5">
        <f t="shared" si="2"/>
        <v>22177625.310000002</v>
      </c>
    </row>
    <row r="13" spans="1:7" ht="11.25">
      <c r="A13" s="26" t="s">
        <v>18</v>
      </c>
      <c r="B13" s="5">
        <v>27539932.39</v>
      </c>
      <c r="C13" s="5">
        <v>1972890.81</v>
      </c>
      <c r="D13" s="5">
        <f t="shared" si="1"/>
        <v>29512823.2</v>
      </c>
      <c r="E13" s="5">
        <v>24014345.92</v>
      </c>
      <c r="F13" s="5">
        <v>23762627.21</v>
      </c>
      <c r="G13" s="5">
        <f t="shared" si="2"/>
        <v>5498477.2799999975</v>
      </c>
    </row>
    <row r="14" spans="1:7" ht="11.25">
      <c r="A14" s="8" t="s">
        <v>19</v>
      </c>
      <c r="B14" s="14">
        <f aca="true" t="shared" si="3" ref="B14:G14">SUM(B15:B21)</f>
        <v>132048856.75999999</v>
      </c>
      <c r="C14" s="14">
        <f t="shared" si="3"/>
        <v>78409549.35000001</v>
      </c>
      <c r="D14" s="14">
        <f t="shared" si="3"/>
        <v>210458406.11</v>
      </c>
      <c r="E14" s="14">
        <f t="shared" si="3"/>
        <v>125660623.26</v>
      </c>
      <c r="F14" s="14">
        <f t="shared" si="3"/>
        <v>125417251.96000002</v>
      </c>
      <c r="G14" s="14">
        <f t="shared" si="3"/>
        <v>84797782.85000001</v>
      </c>
    </row>
    <row r="15" spans="1:7" ht="11.25">
      <c r="A15" s="26" t="s">
        <v>42</v>
      </c>
      <c r="B15" s="5">
        <v>0</v>
      </c>
      <c r="C15" s="5">
        <v>4660633.4</v>
      </c>
      <c r="D15" s="5">
        <f>B15+C15</f>
        <v>4660633.4</v>
      </c>
      <c r="E15" s="5">
        <v>3009262.18</v>
      </c>
      <c r="F15" s="5">
        <v>3009262.18</v>
      </c>
      <c r="G15" s="5">
        <f aca="true" t="shared" si="4" ref="G15:G21">D15-E15</f>
        <v>1651371.2200000002</v>
      </c>
    </row>
    <row r="16" spans="1:7" ht="11.25">
      <c r="A16" s="26" t="s">
        <v>27</v>
      </c>
      <c r="B16" s="5">
        <v>117105610.05</v>
      </c>
      <c r="C16" s="5">
        <v>64835385.76</v>
      </c>
      <c r="D16" s="5">
        <f aca="true" t="shared" si="5" ref="D16:D21">B16+C16</f>
        <v>181940995.81</v>
      </c>
      <c r="E16" s="5">
        <v>103326732.5</v>
      </c>
      <c r="F16" s="5">
        <v>103276031.22</v>
      </c>
      <c r="G16" s="5">
        <f t="shared" si="4"/>
        <v>78614263.31</v>
      </c>
    </row>
    <row r="17" spans="1:7" ht="11.25">
      <c r="A17" s="26" t="s">
        <v>20</v>
      </c>
      <c r="B17" s="5">
        <v>6782546.27</v>
      </c>
      <c r="C17" s="5">
        <v>4425231.68</v>
      </c>
      <c r="D17" s="5">
        <f t="shared" si="5"/>
        <v>11207777.95</v>
      </c>
      <c r="E17" s="5">
        <v>9127160.86</v>
      </c>
      <c r="F17" s="5">
        <v>9015355.66</v>
      </c>
      <c r="G17" s="5">
        <f t="shared" si="4"/>
        <v>2080617.0899999999</v>
      </c>
    </row>
    <row r="18" spans="1:7" ht="11.25">
      <c r="A18" s="26" t="s">
        <v>43</v>
      </c>
      <c r="B18" s="5">
        <v>3572784.85</v>
      </c>
      <c r="C18" s="5">
        <v>715361.67</v>
      </c>
      <c r="D18" s="5">
        <f t="shared" si="5"/>
        <v>4288146.5200000005</v>
      </c>
      <c r="E18" s="5">
        <v>3212596.46</v>
      </c>
      <c r="F18" s="5">
        <v>3212106.51</v>
      </c>
      <c r="G18" s="5">
        <f t="shared" si="4"/>
        <v>1075550.0600000005</v>
      </c>
    </row>
    <row r="19" spans="1:7" ht="11.25">
      <c r="A19" s="26" t="s">
        <v>44</v>
      </c>
      <c r="B19" s="5">
        <v>758967.12</v>
      </c>
      <c r="C19" s="5">
        <v>517904</v>
      </c>
      <c r="D19" s="5">
        <f t="shared" si="5"/>
        <v>1276871.12</v>
      </c>
      <c r="E19" s="5">
        <v>946851.62</v>
      </c>
      <c r="F19" s="5">
        <v>945902.68</v>
      </c>
      <c r="G19" s="5">
        <f t="shared" si="4"/>
        <v>330019.5000000001</v>
      </c>
    </row>
    <row r="20" spans="1:7" ht="11.25">
      <c r="A20" s="26" t="s">
        <v>45</v>
      </c>
      <c r="B20" s="5">
        <v>942785.69</v>
      </c>
      <c r="C20" s="5">
        <v>3700</v>
      </c>
      <c r="D20" s="5">
        <f t="shared" si="5"/>
        <v>946485.69</v>
      </c>
      <c r="E20" s="5">
        <v>571870.42</v>
      </c>
      <c r="F20" s="5">
        <v>571870.42</v>
      </c>
      <c r="G20" s="5">
        <f t="shared" si="4"/>
        <v>374615.2699999999</v>
      </c>
    </row>
    <row r="21" spans="1:7" ht="11.25">
      <c r="A21" s="26" t="s">
        <v>4</v>
      </c>
      <c r="B21" s="5">
        <v>2886162.78</v>
      </c>
      <c r="C21" s="5">
        <v>3251332.84</v>
      </c>
      <c r="D21" s="5">
        <f t="shared" si="5"/>
        <v>6137495.619999999</v>
      </c>
      <c r="E21" s="5">
        <v>5466149.22</v>
      </c>
      <c r="F21" s="5">
        <v>5386723.29</v>
      </c>
      <c r="G21" s="5">
        <f t="shared" si="4"/>
        <v>671346.3999999994</v>
      </c>
    </row>
    <row r="22" spans="1:7" ht="11.25">
      <c r="A22" s="8" t="s">
        <v>46</v>
      </c>
      <c r="B22" s="14">
        <f aca="true" t="shared" si="6" ref="B22:G22">SUM(B23:B31)</f>
        <v>39393028.21</v>
      </c>
      <c r="C22" s="14">
        <f t="shared" si="6"/>
        <v>-8253706.18</v>
      </c>
      <c r="D22" s="14">
        <f t="shared" si="6"/>
        <v>31139322.03</v>
      </c>
      <c r="E22" s="14">
        <f t="shared" si="6"/>
        <v>25468048.3</v>
      </c>
      <c r="F22" s="14">
        <f t="shared" si="6"/>
        <v>8693343.89</v>
      </c>
      <c r="G22" s="14">
        <f t="shared" si="6"/>
        <v>5671273.73</v>
      </c>
    </row>
    <row r="23" spans="1:7" ht="11.25">
      <c r="A23" s="26" t="s">
        <v>28</v>
      </c>
      <c r="B23" s="5">
        <v>1608150.08</v>
      </c>
      <c r="C23" s="5">
        <v>6048</v>
      </c>
      <c r="D23" s="5">
        <f>B23+C23</f>
        <v>1614198.08</v>
      </c>
      <c r="E23" s="5">
        <v>1068633.21</v>
      </c>
      <c r="F23" s="5">
        <v>1067213.21</v>
      </c>
      <c r="G23" s="5">
        <f aca="true" t="shared" si="7" ref="G23:G31">D23-E23</f>
        <v>545564.8700000001</v>
      </c>
    </row>
    <row r="24" spans="1:7" ht="11.25">
      <c r="A24" s="26" t="s">
        <v>23</v>
      </c>
      <c r="B24" s="5">
        <v>14089306.99</v>
      </c>
      <c r="C24" s="5">
        <v>-8271426</v>
      </c>
      <c r="D24" s="5">
        <f aca="true" t="shared" si="8" ref="D24:D31">B24+C24</f>
        <v>5817880.99</v>
      </c>
      <c r="E24" s="5">
        <v>2735230.86</v>
      </c>
      <c r="F24" s="5">
        <v>2730201.33</v>
      </c>
      <c r="G24" s="5">
        <f t="shared" si="7"/>
        <v>3082650.1300000004</v>
      </c>
    </row>
    <row r="25" spans="1:7" ht="11.25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ht="11.25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ht="11.25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ht="11.25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ht="11.25">
      <c r="A29" s="26" t="s">
        <v>6</v>
      </c>
      <c r="B29" s="5">
        <v>23695571.14</v>
      </c>
      <c r="C29" s="5">
        <v>11671.82</v>
      </c>
      <c r="D29" s="5">
        <f t="shared" si="8"/>
        <v>23707242.96</v>
      </c>
      <c r="E29" s="5">
        <v>21664184.23</v>
      </c>
      <c r="F29" s="5">
        <v>4895929.35</v>
      </c>
      <c r="G29" s="5">
        <f t="shared" si="7"/>
        <v>2043058.7300000004</v>
      </c>
    </row>
    <row r="30" spans="1:7" ht="11.25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ht="11.25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ht="11.25">
      <c r="A32" s="8" t="s">
        <v>31</v>
      </c>
      <c r="B32" s="14">
        <f aca="true" t="shared" si="9" ref="B32:G32">SUM(B33:B36)</f>
        <v>6718320</v>
      </c>
      <c r="C32" s="14">
        <f t="shared" si="9"/>
        <v>0</v>
      </c>
      <c r="D32" s="14">
        <f t="shared" si="9"/>
        <v>6718320</v>
      </c>
      <c r="E32" s="14">
        <f t="shared" si="9"/>
        <v>5661819.5</v>
      </c>
      <c r="F32" s="14">
        <f t="shared" si="9"/>
        <v>5604228.38</v>
      </c>
      <c r="G32" s="14">
        <f t="shared" si="9"/>
        <v>1056500.5</v>
      </c>
    </row>
    <row r="33" spans="1:7" ht="11.25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>D33-E33</f>
        <v>0</v>
      </c>
    </row>
    <row r="34" spans="1:7" ht="11.25" customHeight="1">
      <c r="A34" s="26" t="s">
        <v>24</v>
      </c>
      <c r="B34" s="5">
        <v>6718320</v>
      </c>
      <c r="C34" s="5">
        <v>0</v>
      </c>
      <c r="D34" s="5">
        <f>B34+C34</f>
        <v>6718320</v>
      </c>
      <c r="E34" s="5">
        <v>5661819.5</v>
      </c>
      <c r="F34" s="5">
        <v>5604228.38</v>
      </c>
      <c r="G34" s="5">
        <f>D34-E34</f>
        <v>1056500.5</v>
      </c>
    </row>
    <row r="35" spans="1:7" ht="11.25">
      <c r="A35" s="26" t="s">
        <v>32</v>
      </c>
      <c r="B35" s="5">
        <v>0</v>
      </c>
      <c r="C35" s="5">
        <v>0</v>
      </c>
      <c r="D35" s="5">
        <f>B35+C35</f>
        <v>0</v>
      </c>
      <c r="E35" s="5">
        <v>0</v>
      </c>
      <c r="F35" s="5">
        <v>0</v>
      </c>
      <c r="G35" s="5">
        <f>D35-E35</f>
        <v>0</v>
      </c>
    </row>
    <row r="36" spans="1:7" ht="11.25">
      <c r="A36" s="26" t="s">
        <v>7</v>
      </c>
      <c r="B36" s="5">
        <v>0</v>
      </c>
      <c r="C36" s="5">
        <v>0</v>
      </c>
      <c r="D36" s="5">
        <f>B36+C36</f>
        <v>0</v>
      </c>
      <c r="E36" s="5">
        <v>0</v>
      </c>
      <c r="F36" s="5">
        <v>0</v>
      </c>
      <c r="G36" s="5">
        <f>D36-E36</f>
        <v>0</v>
      </c>
    </row>
    <row r="37" spans="1:7" ht="11.25">
      <c r="A37" s="11" t="s">
        <v>50</v>
      </c>
      <c r="B37" s="17">
        <f aca="true" t="shared" si="10" ref="B37:G37">SUM(B32+B22+B14+B5)</f>
        <v>333988601.76</v>
      </c>
      <c r="C37" s="17">
        <f t="shared" si="10"/>
        <v>78506602.61000001</v>
      </c>
      <c r="D37" s="17">
        <f t="shared" si="10"/>
        <v>412495204.37</v>
      </c>
      <c r="E37" s="17">
        <f t="shared" si="10"/>
        <v>273731930.90999997</v>
      </c>
      <c r="F37" s="17">
        <f t="shared" si="10"/>
        <v>256033542.75000003</v>
      </c>
      <c r="G37" s="17">
        <f t="shared" si="10"/>
        <v>138763273.46000004</v>
      </c>
    </row>
    <row r="41" ht="11.25">
      <c r="A41" s="1" t="s">
        <v>180</v>
      </c>
    </row>
    <row r="44" spans="1:5" ht="11.25">
      <c r="A44" s="1" t="s">
        <v>181</v>
      </c>
      <c r="B44" s="1" t="s">
        <v>182</v>
      </c>
      <c r="E44" s="1" t="s">
        <v>185</v>
      </c>
    </row>
    <row r="45" spans="1:5" ht="11.25">
      <c r="A45" s="1" t="s">
        <v>183</v>
      </c>
      <c r="B45" s="1" t="s">
        <v>184</v>
      </c>
      <c r="E45" s="1" t="s">
        <v>186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1" scale="82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2023-11-01T20:31:23Z</cp:lastPrinted>
  <dcterms:created xsi:type="dcterms:W3CDTF">2014-02-10T03:37:14Z</dcterms:created>
  <dcterms:modified xsi:type="dcterms:W3CDTF">2023-11-01T20:31:46Z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