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<sst xmlns="http://schemas.openxmlformats.org/spreadsheetml/2006/main" count="112" uniqueCount="88">
  <si>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</si>
  <si>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</si>
  <si>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</si>
  <si>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</si>
  <si>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</si>
  <si>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</si>
  <si>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</si>
  <si>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</si>
  <si>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</si>
  <si>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</si>
  <si>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</si>
  <si>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</si>
  <si>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</si>
  <si>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</si>
  <si>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</si>
  <si>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</si>
  <si>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</si>
  <si>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</si>
  <si>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</si>
  <si>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</si>
  <si>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E0004</t>
  </si>
  <si>
    <t>PRESIDENCIA</t>
  </si>
  <si>
    <t>EQUIPO DE COMPUTO Y DE TECNOLOGIAS DE LA INFORMAC</t>
  </si>
  <si>
    <t>E0005</t>
  </si>
  <si>
    <t>COMUNICACIÓN SOCIAL</t>
  </si>
  <si>
    <t>MUEBLES DE OFICINA Y ESTANTERIA</t>
  </si>
  <si>
    <t>E0008</t>
  </si>
  <si>
    <t>INSTITUTO DE LA JUVENTUD</t>
  </si>
  <si>
    <t>E0016</t>
  </si>
  <si>
    <t>OBRAS PUBLICAS</t>
  </si>
  <si>
    <t>E0017</t>
  </si>
  <si>
    <t>SERVICIOS PUBLICOS</t>
  </si>
  <si>
    <t>EQUIPO DE COMUNICACION Y TELECOMUNICACION</t>
  </si>
  <si>
    <t>E0023</t>
  </si>
  <si>
    <t>RASTRO</t>
  </si>
  <si>
    <t>E0031</t>
  </si>
  <si>
    <t>DIRECCION DE MOVILIDAD</t>
  </si>
  <si>
    <t>E0032</t>
  </si>
  <si>
    <t>PROTECCION CIVIL</t>
  </si>
  <si>
    <t>E0034</t>
  </si>
  <si>
    <t>COORDINACION DE TURISMO MUNICIPAL</t>
  </si>
  <si>
    <t>OTROS MOBILIARIOS Y EQUIPOS DE ADMINISTRACION</t>
  </si>
  <si>
    <t>EQUIPOS Y APARATOS AUDIOVISUALES</t>
  </si>
  <si>
    <t>E0035</t>
  </si>
  <si>
    <t>DESARROLLO URBANO Y MEDIO AMBIENTE</t>
  </si>
  <si>
    <t>E0040</t>
  </si>
  <si>
    <t>DIRECCION DE  INFORMATICA</t>
  </si>
  <si>
    <t>OTROS EQUIPOS DE TRANSPORTE</t>
  </si>
  <si>
    <t>E0043</t>
  </si>
  <si>
    <t>CONTINGENCIA COVID-19</t>
  </si>
  <si>
    <t>G0002</t>
  </si>
  <si>
    <t>REGLAMENTACION Y DEFENSA LEGAL</t>
  </si>
  <si>
    <t>M0001</t>
  </si>
  <si>
    <t>GESTION DEL INGRESO Y GASTO PUBLICO</t>
  </si>
  <si>
    <t>M0002</t>
  </si>
  <si>
    <t>PROFESIONALIZACION DE LA FUNCION PUBLICA</t>
  </si>
  <si>
    <t>K0001</t>
  </si>
  <si>
    <t>OBRAS PÚBLICAS</t>
  </si>
  <si>
    <t>EDIFICACION NO HABITACIONAL</t>
  </si>
  <si>
    <t>CONS D OBRS P EL ABS DE AGUA, PETRO, GS, ELE Y TEL</t>
  </si>
  <si>
    <t>DIV DE TERRENOS Y CONSTR DE OBRAS DE URBANIZACION</t>
  </si>
  <si>
    <t>K0003</t>
  </si>
  <si>
    <t>CENTRO IMPULSO AL CAMPO</t>
  </si>
  <si>
    <t>CONSTRUCCION DE VIAS DE COMUNICACION</t>
  </si>
  <si>
    <t>K0010</t>
  </si>
  <si>
    <t>DRENAJES</t>
  </si>
  <si>
    <t>K0013</t>
  </si>
  <si>
    <t>AGUA POTABLE</t>
  </si>
  <si>
    <t>K0014</t>
  </si>
  <si>
    <t>INFRAESTRUCTURA DEPORTIVA</t>
  </si>
  <si>
    <t>S0075</t>
  </si>
  <si>
    <t>CONECTANDO MI CAMINO RURAL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</si>
  <si>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</si>
  <si>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</si>
  <si>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</si>
  <si>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</si>
  <si>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</si>
  <si>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</si>
  <si>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</si>
  <si>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</si>
  <si>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Municipio de Salvatierra, Gto.
Programas y Proyectos de Inversión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</si>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</sst>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 vertical="top" wrapText="1"/>
    </xf>
    <xf numFmtId="43" fontId="5" fillId="34" borderId="12" xfId="0" applyNumberFormat="1" applyFont="1" applyFill="1" applyBorder="1" applyAlignment="1">
      <alignment horizontal="right" vertical="center" wrapText="1"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>
      <alignment horizontal="right" vertical="center" wrapText="1"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vertical="top" wrapText="1"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0" xfId="51" applyAlignment="1" applyProtection="1">
      <alignment horizontal="left" vertical="top" indent="1"/>
      <protection locked="0"/>
    </xf>
    <xf numFmtId="0" fontId="4" fillId="0" borderId="0" xfId="51" applyFont="1" applyAlignment="1" applyProtection="1">
      <alignment vertical="top"/>
      <protection locked="0"/>
    </xf>
    <xf numFmtId="0" fontId="4" fillId="0" borderId="0" xfId="51" applyFont="1" applyProtection="1">
      <alignment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4" fillId="0" borderId="0" xfId="51" applyFont="1" applyAlignment="1" applyProtection="1">
      <alignment vertical="top" wrapText="1"/>
      <protection locked="0"/>
    </xf>
    <xf numFmtId="0" fontId="4" fillId="0" borderId="0" xfId="51" applyFont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3" fillId="0" borderId="0" xfId="51" applyAlignment="1" applyProtection="1">
      <alignment horizontal="center" vertical="top" wrapText="1"/>
      <protection locked="0"/>
    </xf>
    <xf numFmtId="0" fontId="3" fillId="0" borderId="18" xfId="51" applyBorder="1" applyAlignment="1" applyProtection="1">
      <alignment horizontal="center" vertical="top" wrapText="1"/>
      <protection locked="0"/>
    </xf>
    <xf numFmtId="0" fontId="5" fillId="35" borderId="17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" fillId="37" borderId="27" xfId="52" applyFont="1" applyFill="1" applyBorder="1" applyAlignment="1" applyProtection="1">
      <alignment horizontal="center" vertical="center" wrapText="1"/>
      <protection locked="0"/>
    </xf>
    <xf numFmtId="0" fontId="2" fillId="37" borderId="28" xfId="52" applyFont="1" applyFill="1" applyBorder="1" applyAlignment="1" applyProtection="1">
      <alignment horizontal="center" vertical="center" wrapText="1"/>
      <protection locked="0"/>
    </xf>
    <xf numFmtId="0" fontId="2" fillId="37" borderId="29" xfId="52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SheetLayoutView="100" zoomScalePageLayoutView="0" workbookViewId="0" topLeftCell="A1">
      <selection activeCell="F66" sqref="F66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19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74" t="s">
        <v>80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2.75" customHeight="1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12.75" customHeight="1">
      <c r="B3" s="79"/>
      <c r="C3" s="80"/>
      <c r="D3" s="84"/>
      <c r="E3" s="86"/>
      <c r="F3" s="84"/>
      <c r="G3" s="89" t="s">
        <v>19</v>
      </c>
      <c r="H3" s="91" t="s">
        <v>5</v>
      </c>
      <c r="I3" s="61" t="s">
        <v>6</v>
      </c>
      <c r="J3" s="61" t="s">
        <v>7</v>
      </c>
      <c r="K3" s="61" t="s">
        <v>8</v>
      </c>
      <c r="L3" s="64" t="s">
        <v>9</v>
      </c>
      <c r="M3" s="65"/>
    </row>
    <row r="4" spans="2:13" ht="12.75" customHeight="1">
      <c r="B4" s="79"/>
      <c r="C4" s="80"/>
      <c r="D4" s="84"/>
      <c r="E4" s="86"/>
      <c r="F4" s="84"/>
      <c r="G4" s="79"/>
      <c r="H4" s="92"/>
      <c r="I4" s="93"/>
      <c r="J4" s="93"/>
      <c r="K4" s="62"/>
      <c r="L4" s="66" t="s">
        <v>10</v>
      </c>
      <c r="M4" s="68" t="s">
        <v>11</v>
      </c>
    </row>
    <row r="5" spans="2:13" ht="12.75">
      <c r="B5" s="81"/>
      <c r="C5" s="82"/>
      <c r="D5" s="85"/>
      <c r="E5" s="86"/>
      <c r="F5" s="85"/>
      <c r="G5" s="90"/>
      <c r="H5" s="66"/>
      <c r="I5" s="94"/>
      <c r="J5" s="94"/>
      <c r="K5" s="63"/>
      <c r="L5" s="67"/>
      <c r="M5" s="69"/>
    </row>
    <row r="6" spans="2:13" ht="12.75" customHeight="1">
      <c r="B6" s="70" t="s">
        <v>12</v>
      </c>
      <c r="C6" s="71"/>
      <c r="D6" s="71"/>
      <c r="E6" s="20"/>
      <c r="G6" s="21"/>
      <c r="H6" s="21"/>
      <c r="I6" s="21"/>
      <c r="J6" s="72"/>
      <c r="K6" s="72"/>
      <c r="L6" s="21"/>
      <c r="M6" s="22"/>
    </row>
    <row r="7" spans="2:13" ht="12.75" customHeight="1">
      <c r="B7" s="23"/>
      <c r="C7" s="54" t="s">
        <v>13</v>
      </c>
      <c r="D7" s="54"/>
      <c r="E7" s="20"/>
      <c r="F7" s="24"/>
      <c r="G7" s="25"/>
      <c r="H7" s="25"/>
      <c r="I7" s="25"/>
      <c r="J7" s="25"/>
      <c r="K7" s="25"/>
      <c r="L7" s="25"/>
      <c r="M7" s="26"/>
    </row>
    <row r="8" spans="2:13" ht="6" customHeight="1">
      <c r="B8" s="23"/>
      <c r="E8" s="27"/>
      <c r="F8" s="28"/>
      <c r="G8" s="29"/>
      <c r="H8" s="29"/>
      <c r="I8" s="29"/>
      <c r="J8" s="29"/>
      <c r="K8" s="29"/>
      <c r="L8" s="25"/>
      <c r="M8" s="26"/>
    </row>
    <row r="9" spans="2:13" ht="22.5">
      <c r="B9" s="4" t="s">
        <v>20</v>
      </c>
      <c r="C9" s="5"/>
      <c r="D9" s="30" t="s">
        <v>21</v>
      </c>
      <c r="E9" s="27">
        <v>5150</v>
      </c>
      <c r="F9" s="28" t="s">
        <v>22</v>
      </c>
      <c r="G9" s="31">
        <f aca="true" t="shared" si="0" ref="G9:G29">+H9</f>
        <v>15000</v>
      </c>
      <c r="H9" s="32">
        <v>15000</v>
      </c>
      <c r="I9" s="32">
        <v>15000</v>
      </c>
      <c r="J9" s="32">
        <v>0</v>
      </c>
      <c r="K9" s="32">
        <v>0</v>
      </c>
      <c r="L9" s="33">
        <f aca="true" t="shared" si="1" ref="L9:L29">_xlfn.IFERROR(K9/H9,0)</f>
        <v>0</v>
      </c>
      <c r="M9" s="34">
        <f aca="true" t="shared" si="2" ref="M9:M29">_xlfn.IFERROR(K9/I9,0)</f>
        <v>0</v>
      </c>
    </row>
    <row r="10" spans="2:13" ht="12.75">
      <c r="B10" s="4" t="s">
        <v>23</v>
      </c>
      <c r="C10" s="5"/>
      <c r="D10" s="30" t="s">
        <v>24</v>
      </c>
      <c r="E10" s="27">
        <v>5110</v>
      </c>
      <c r="F10" s="28" t="s">
        <v>25</v>
      </c>
      <c r="G10" s="31">
        <f t="shared" si="0"/>
        <v>75095.99</v>
      </c>
      <c r="H10" s="32">
        <v>75095.99</v>
      </c>
      <c r="I10" s="32">
        <v>75095.99</v>
      </c>
      <c r="J10" s="32">
        <v>0</v>
      </c>
      <c r="K10" s="32">
        <v>0</v>
      </c>
      <c r="L10" s="33">
        <f t="shared" si="1"/>
        <v>0</v>
      </c>
      <c r="M10" s="34">
        <f t="shared" si="2"/>
        <v>0</v>
      </c>
    </row>
    <row r="11" spans="2:13" ht="22.5">
      <c r="B11" s="4"/>
      <c r="C11" s="5"/>
      <c r="D11" s="30"/>
      <c r="E11" s="27">
        <v>5150</v>
      </c>
      <c r="F11" s="28" t="s">
        <v>22</v>
      </c>
      <c r="G11" s="31">
        <f t="shared" si="0"/>
        <v>6284.88</v>
      </c>
      <c r="H11" s="32">
        <v>6284.88</v>
      </c>
      <c r="I11" s="32">
        <v>6284.88</v>
      </c>
      <c r="J11" s="32">
        <v>0</v>
      </c>
      <c r="K11" s="32">
        <v>0</v>
      </c>
      <c r="L11" s="33">
        <f t="shared" si="1"/>
        <v>0</v>
      </c>
      <c r="M11" s="34">
        <f t="shared" si="2"/>
        <v>0</v>
      </c>
    </row>
    <row r="12" spans="2:13" ht="22.5">
      <c r="B12" s="4" t="s">
        <v>26</v>
      </c>
      <c r="C12" s="5"/>
      <c r="D12" s="30" t="s">
        <v>27</v>
      </c>
      <c r="E12" s="27">
        <v>5150</v>
      </c>
      <c r="F12" s="28" t="s">
        <v>22</v>
      </c>
      <c r="G12" s="31">
        <f t="shared" si="0"/>
        <v>19235.12</v>
      </c>
      <c r="H12" s="32">
        <v>19235.12</v>
      </c>
      <c r="I12" s="32">
        <v>16614.12</v>
      </c>
      <c r="J12" s="32">
        <v>0</v>
      </c>
      <c r="K12" s="32">
        <v>0</v>
      </c>
      <c r="L12" s="33">
        <f t="shared" si="1"/>
        <v>0</v>
      </c>
      <c r="M12" s="34">
        <f t="shared" si="2"/>
        <v>0</v>
      </c>
    </row>
    <row r="13" spans="2:13" ht="22.5">
      <c r="B13" s="4" t="s">
        <v>28</v>
      </c>
      <c r="C13" s="5"/>
      <c r="D13" s="30" t="s">
        <v>29</v>
      </c>
      <c r="E13" s="27">
        <v>5150</v>
      </c>
      <c r="F13" s="28" t="s">
        <v>22</v>
      </c>
      <c r="G13" s="31">
        <f t="shared" si="0"/>
        <v>62648.14</v>
      </c>
      <c r="H13" s="32">
        <v>62648.14</v>
      </c>
      <c r="I13" s="32">
        <v>62648.14</v>
      </c>
      <c r="J13" s="32">
        <v>0</v>
      </c>
      <c r="K13" s="32">
        <v>0</v>
      </c>
      <c r="L13" s="33">
        <f t="shared" si="1"/>
        <v>0</v>
      </c>
      <c r="M13" s="34">
        <f t="shared" si="2"/>
        <v>0</v>
      </c>
    </row>
    <row r="14" spans="2:13" ht="22.5">
      <c r="B14" s="4" t="s">
        <v>30</v>
      </c>
      <c r="C14" s="5"/>
      <c r="D14" s="30" t="s">
        <v>31</v>
      </c>
      <c r="E14" s="27">
        <v>5150</v>
      </c>
      <c r="F14" s="28" t="s">
        <v>22</v>
      </c>
      <c r="G14" s="31">
        <f t="shared" si="0"/>
        <v>15672.69</v>
      </c>
      <c r="H14" s="32">
        <v>15672.69</v>
      </c>
      <c r="I14" s="32">
        <v>15672.69</v>
      </c>
      <c r="J14" s="32">
        <v>0</v>
      </c>
      <c r="K14" s="32">
        <v>0</v>
      </c>
      <c r="L14" s="33">
        <f t="shared" si="1"/>
        <v>0</v>
      </c>
      <c r="M14" s="34">
        <f t="shared" si="2"/>
        <v>0</v>
      </c>
    </row>
    <row r="15" spans="2:13" ht="12.75">
      <c r="B15" s="4"/>
      <c r="C15" s="5"/>
      <c r="D15" s="30"/>
      <c r="E15" s="27">
        <v>5650</v>
      </c>
      <c r="F15" s="28" t="s">
        <v>32</v>
      </c>
      <c r="G15" s="31">
        <f t="shared" si="0"/>
        <v>13230</v>
      </c>
      <c r="H15" s="32">
        <v>13230</v>
      </c>
      <c r="I15" s="32">
        <v>13230</v>
      </c>
      <c r="J15" s="32">
        <v>0</v>
      </c>
      <c r="K15" s="32">
        <v>0</v>
      </c>
      <c r="L15" s="33">
        <f t="shared" si="1"/>
        <v>0</v>
      </c>
      <c r="M15" s="34">
        <f t="shared" si="2"/>
        <v>0</v>
      </c>
    </row>
    <row r="16" spans="2:13" ht="22.5">
      <c r="B16" s="4" t="s">
        <v>33</v>
      </c>
      <c r="C16" s="5"/>
      <c r="D16" s="30" t="s">
        <v>34</v>
      </c>
      <c r="E16" s="27">
        <v>5150</v>
      </c>
      <c r="F16" s="28" t="s">
        <v>22</v>
      </c>
      <c r="G16" s="31">
        <f t="shared" si="0"/>
        <v>2500</v>
      </c>
      <c r="H16" s="32">
        <v>2500</v>
      </c>
      <c r="I16" s="32">
        <v>2500</v>
      </c>
      <c r="J16" s="32">
        <v>0</v>
      </c>
      <c r="K16" s="32">
        <v>0</v>
      </c>
      <c r="L16" s="33">
        <f t="shared" si="1"/>
        <v>0</v>
      </c>
      <c r="M16" s="34">
        <f t="shared" si="2"/>
        <v>0</v>
      </c>
    </row>
    <row r="17" spans="2:13" ht="22.5">
      <c r="B17" s="4" t="s">
        <v>35</v>
      </c>
      <c r="C17" s="5"/>
      <c r="D17" s="30" t="s">
        <v>36</v>
      </c>
      <c r="E17" s="27">
        <v>5150</v>
      </c>
      <c r="F17" s="28" t="s">
        <v>22</v>
      </c>
      <c r="G17" s="31">
        <f t="shared" si="0"/>
        <v>7000</v>
      </c>
      <c r="H17" s="32">
        <v>7000</v>
      </c>
      <c r="I17" s="32">
        <v>4129.5</v>
      </c>
      <c r="J17" s="32">
        <v>0</v>
      </c>
      <c r="K17" s="32">
        <v>0</v>
      </c>
      <c r="L17" s="33">
        <f t="shared" si="1"/>
        <v>0</v>
      </c>
      <c r="M17" s="34">
        <f t="shared" si="2"/>
        <v>0</v>
      </c>
    </row>
    <row r="18" spans="2:13" ht="22.5">
      <c r="B18" s="4" t="s">
        <v>37</v>
      </c>
      <c r="C18" s="5"/>
      <c r="D18" s="30" t="s">
        <v>38</v>
      </c>
      <c r="E18" s="27">
        <v>5150</v>
      </c>
      <c r="F18" s="28" t="s">
        <v>22</v>
      </c>
      <c r="G18" s="31">
        <f t="shared" si="0"/>
        <v>35978.49</v>
      </c>
      <c r="H18" s="32">
        <v>35978.49</v>
      </c>
      <c r="I18" s="32">
        <v>35978.49</v>
      </c>
      <c r="J18" s="32">
        <v>0</v>
      </c>
      <c r="K18" s="32">
        <v>0</v>
      </c>
      <c r="L18" s="33">
        <f t="shared" si="1"/>
        <v>0</v>
      </c>
      <c r="M18" s="34">
        <f t="shared" si="2"/>
        <v>0</v>
      </c>
    </row>
    <row r="19" spans="2:13" ht="22.5">
      <c r="B19" s="4" t="s">
        <v>39</v>
      </c>
      <c r="C19" s="5"/>
      <c r="D19" s="30" t="s">
        <v>40</v>
      </c>
      <c r="E19" s="27">
        <v>5150</v>
      </c>
      <c r="F19" s="28" t="s">
        <v>22</v>
      </c>
      <c r="G19" s="31">
        <f t="shared" si="0"/>
        <v>27596.4</v>
      </c>
      <c r="H19" s="32">
        <v>27596.4</v>
      </c>
      <c r="I19" s="32">
        <v>27596.4</v>
      </c>
      <c r="J19" s="32">
        <v>0</v>
      </c>
      <c r="K19" s="32">
        <v>0</v>
      </c>
      <c r="L19" s="33">
        <f t="shared" si="1"/>
        <v>0</v>
      </c>
      <c r="M19" s="34">
        <f t="shared" si="2"/>
        <v>0</v>
      </c>
    </row>
    <row r="20" spans="2:13" ht="12.75">
      <c r="B20" s="4"/>
      <c r="C20" s="5"/>
      <c r="D20" s="30"/>
      <c r="E20" s="27">
        <v>5190</v>
      </c>
      <c r="F20" s="28" t="s">
        <v>41</v>
      </c>
      <c r="G20" s="31">
        <f t="shared" si="0"/>
        <v>20324</v>
      </c>
      <c r="H20" s="32">
        <v>20324</v>
      </c>
      <c r="I20" s="32">
        <v>20324</v>
      </c>
      <c r="J20" s="32">
        <v>0</v>
      </c>
      <c r="K20" s="32">
        <v>0</v>
      </c>
      <c r="L20" s="33">
        <f t="shared" si="1"/>
        <v>0</v>
      </c>
      <c r="M20" s="34">
        <f t="shared" si="2"/>
        <v>0</v>
      </c>
    </row>
    <row r="21" spans="2:13" ht="12.75">
      <c r="B21" s="4"/>
      <c r="C21" s="5"/>
      <c r="D21" s="30"/>
      <c r="E21" s="27">
        <v>5210</v>
      </c>
      <c r="F21" s="28" t="s">
        <v>42</v>
      </c>
      <c r="G21" s="31">
        <f t="shared" si="0"/>
        <v>0</v>
      </c>
      <c r="H21" s="32">
        <v>0</v>
      </c>
      <c r="I21" s="32">
        <v>8700</v>
      </c>
      <c r="J21" s="32">
        <v>8700</v>
      </c>
      <c r="K21" s="32">
        <v>8700</v>
      </c>
      <c r="L21" s="33">
        <f t="shared" si="1"/>
        <v>0</v>
      </c>
      <c r="M21" s="34">
        <f t="shared" si="2"/>
        <v>1</v>
      </c>
    </row>
    <row r="22" spans="2:13" ht="22.5">
      <c r="B22" s="4" t="s">
        <v>43</v>
      </c>
      <c r="C22" s="5"/>
      <c r="D22" s="30" t="s">
        <v>44</v>
      </c>
      <c r="E22" s="27">
        <v>5150</v>
      </c>
      <c r="F22" s="28" t="s">
        <v>22</v>
      </c>
      <c r="G22" s="31">
        <f t="shared" si="0"/>
        <v>27232.45</v>
      </c>
      <c r="H22" s="32">
        <v>27232.45</v>
      </c>
      <c r="I22" s="32">
        <v>24770.74</v>
      </c>
      <c r="J22" s="32">
        <v>0</v>
      </c>
      <c r="K22" s="32">
        <v>0</v>
      </c>
      <c r="L22" s="33">
        <f t="shared" si="1"/>
        <v>0</v>
      </c>
      <c r="M22" s="34">
        <f t="shared" si="2"/>
        <v>0</v>
      </c>
    </row>
    <row r="23" spans="2:13" ht="22.5">
      <c r="B23" s="4" t="s">
        <v>45</v>
      </c>
      <c r="C23" s="5"/>
      <c r="D23" s="30" t="s">
        <v>46</v>
      </c>
      <c r="E23" s="27">
        <v>5150</v>
      </c>
      <c r="F23" s="28" t="s">
        <v>22</v>
      </c>
      <c r="G23" s="31">
        <f t="shared" si="0"/>
        <v>11342.91</v>
      </c>
      <c r="H23" s="32">
        <v>11342.91</v>
      </c>
      <c r="I23" s="32">
        <v>11342.91</v>
      </c>
      <c r="J23" s="32">
        <v>0</v>
      </c>
      <c r="K23" s="32">
        <v>0</v>
      </c>
      <c r="L23" s="33">
        <f t="shared" si="1"/>
        <v>0</v>
      </c>
      <c r="M23" s="34">
        <f t="shared" si="2"/>
        <v>0</v>
      </c>
    </row>
    <row r="24" spans="2:13" ht="12.75">
      <c r="B24" s="4"/>
      <c r="C24" s="5"/>
      <c r="D24" s="30"/>
      <c r="E24" s="27">
        <v>5490</v>
      </c>
      <c r="F24" s="28" t="s">
        <v>47</v>
      </c>
      <c r="G24" s="31">
        <f t="shared" si="0"/>
        <v>18999</v>
      </c>
      <c r="H24" s="32">
        <v>18999</v>
      </c>
      <c r="I24" s="32">
        <v>395.36</v>
      </c>
      <c r="J24" s="32">
        <v>0</v>
      </c>
      <c r="K24" s="32">
        <v>0</v>
      </c>
      <c r="L24" s="33">
        <f t="shared" si="1"/>
        <v>0</v>
      </c>
      <c r="M24" s="34">
        <f t="shared" si="2"/>
        <v>0</v>
      </c>
    </row>
    <row r="25" spans="2:13" ht="22.5">
      <c r="B25" s="4" t="s">
        <v>48</v>
      </c>
      <c r="C25" s="5"/>
      <c r="D25" s="30" t="s">
        <v>49</v>
      </c>
      <c r="E25" s="27">
        <v>5150</v>
      </c>
      <c r="F25" s="28" t="s">
        <v>22</v>
      </c>
      <c r="G25" s="31">
        <f t="shared" si="0"/>
        <v>17700</v>
      </c>
      <c r="H25" s="32">
        <v>17700</v>
      </c>
      <c r="I25" s="32">
        <v>17700</v>
      </c>
      <c r="J25" s="32">
        <v>0</v>
      </c>
      <c r="K25" s="32">
        <v>0</v>
      </c>
      <c r="L25" s="33">
        <f t="shared" si="1"/>
        <v>0</v>
      </c>
      <c r="M25" s="34">
        <f t="shared" si="2"/>
        <v>0</v>
      </c>
    </row>
    <row r="26" spans="2:13" ht="22.5">
      <c r="B26" s="4" t="s">
        <v>50</v>
      </c>
      <c r="C26" s="5"/>
      <c r="D26" s="30" t="s">
        <v>51</v>
      </c>
      <c r="E26" s="27">
        <v>5150</v>
      </c>
      <c r="F26" s="28" t="s">
        <v>22</v>
      </c>
      <c r="G26" s="31">
        <f t="shared" si="0"/>
        <v>9744</v>
      </c>
      <c r="H26" s="32">
        <v>9744</v>
      </c>
      <c r="I26" s="32">
        <v>9444</v>
      </c>
      <c r="J26" s="32">
        <v>0</v>
      </c>
      <c r="K26" s="32">
        <v>0</v>
      </c>
      <c r="L26" s="33">
        <f t="shared" si="1"/>
        <v>0</v>
      </c>
      <c r="M26" s="34">
        <f t="shared" si="2"/>
        <v>0</v>
      </c>
    </row>
    <row r="27" spans="2:13" ht="22.5">
      <c r="B27" s="4" t="s">
        <v>52</v>
      </c>
      <c r="C27" s="5"/>
      <c r="D27" s="30" t="s">
        <v>53</v>
      </c>
      <c r="E27" s="27">
        <v>5150</v>
      </c>
      <c r="F27" s="28" t="s">
        <v>22</v>
      </c>
      <c r="G27" s="31">
        <f t="shared" si="0"/>
        <v>23636.59</v>
      </c>
      <c r="H27" s="32">
        <v>23636.59</v>
      </c>
      <c r="I27" s="32">
        <v>22156.59</v>
      </c>
      <c r="J27" s="32">
        <v>0</v>
      </c>
      <c r="K27" s="32">
        <v>0</v>
      </c>
      <c r="L27" s="33">
        <f t="shared" si="1"/>
        <v>0</v>
      </c>
      <c r="M27" s="34">
        <f t="shared" si="2"/>
        <v>0</v>
      </c>
    </row>
    <row r="28" spans="2:13" ht="22.5">
      <c r="B28" s="4" t="s">
        <v>54</v>
      </c>
      <c r="C28" s="5"/>
      <c r="D28" s="30" t="s">
        <v>55</v>
      </c>
      <c r="E28" s="27">
        <v>5150</v>
      </c>
      <c r="F28" s="28" t="s">
        <v>22</v>
      </c>
      <c r="G28" s="31">
        <f t="shared" si="0"/>
        <v>10188.28</v>
      </c>
      <c r="H28" s="32">
        <v>10188.28</v>
      </c>
      <c r="I28" s="32">
        <v>10188.28</v>
      </c>
      <c r="J28" s="32">
        <v>0</v>
      </c>
      <c r="K28" s="32">
        <v>0</v>
      </c>
      <c r="L28" s="33">
        <f t="shared" si="1"/>
        <v>0</v>
      </c>
      <c r="M28" s="34">
        <f t="shared" si="2"/>
        <v>0</v>
      </c>
    </row>
    <row r="29" spans="2:13" ht="12.75">
      <c r="B29" s="4"/>
      <c r="C29" s="5"/>
      <c r="D29" s="30"/>
      <c r="E29" s="27">
        <v>5490</v>
      </c>
      <c r="F29" s="28" t="s">
        <v>47</v>
      </c>
      <c r="G29" s="31">
        <f t="shared" si="0"/>
        <v>18999</v>
      </c>
      <c r="H29" s="32">
        <v>18999</v>
      </c>
      <c r="I29" s="32">
        <v>18849.01</v>
      </c>
      <c r="J29" s="32">
        <v>0</v>
      </c>
      <c r="K29" s="32">
        <v>0</v>
      </c>
      <c r="L29" s="33">
        <f t="shared" si="1"/>
        <v>0</v>
      </c>
      <c r="M29" s="34">
        <f t="shared" si="2"/>
        <v>0</v>
      </c>
    </row>
    <row r="30" spans="2:13" ht="12.75">
      <c r="B30" s="4"/>
      <c r="C30" s="5"/>
      <c r="D30" s="30"/>
      <c r="E30" s="35"/>
      <c r="F30" s="36"/>
      <c r="G30" s="40"/>
      <c r="H30" s="40"/>
      <c r="I30" s="40"/>
      <c r="J30" s="40"/>
      <c r="K30" s="40"/>
      <c r="L30" s="37"/>
      <c r="M30" s="38"/>
    </row>
    <row r="31" spans="2:13" ht="12.75">
      <c r="B31" s="4"/>
      <c r="C31" s="5"/>
      <c r="D31" s="25"/>
      <c r="E31" s="39"/>
      <c r="F31" s="25"/>
      <c r="G31" s="25"/>
      <c r="H31" s="25"/>
      <c r="I31" s="25"/>
      <c r="J31" s="25"/>
      <c r="K31" s="25"/>
      <c r="L31" s="25"/>
      <c r="M31" s="26"/>
    </row>
    <row r="32" spans="2:13" ht="12.75" customHeight="1">
      <c r="B32" s="55" t="s">
        <v>14</v>
      </c>
      <c r="C32" s="56"/>
      <c r="D32" s="56"/>
      <c r="E32" s="56"/>
      <c r="F32" s="56"/>
      <c r="G32" s="7">
        <f>SUM(G9:G29)</f>
        <v>438407.94000000006</v>
      </c>
      <c r="H32" s="7">
        <f>SUM(H9:H29)</f>
        <v>438407.94000000006</v>
      </c>
      <c r="I32" s="7">
        <f>SUM(I9:I29)</f>
        <v>418621.10000000003</v>
      </c>
      <c r="J32" s="7">
        <f>SUM(J9:J29)</f>
        <v>8700</v>
      </c>
      <c r="K32" s="7">
        <f>SUM(K9:K29)</f>
        <v>8700</v>
      </c>
      <c r="L32" s="8">
        <f>_xlfn.IFERROR(K32/H32,0)</f>
        <v>0.01984453110041757</v>
      </c>
      <c r="M32" s="9">
        <f>_xlfn.IFERROR(K32/I32,0)</f>
        <v>0.02078251669588561</v>
      </c>
    </row>
    <row r="33" spans="2:13" ht="4.5" customHeight="1">
      <c r="B33" s="4"/>
      <c r="C33" s="5"/>
      <c r="D33" s="25"/>
      <c r="E33" s="39"/>
      <c r="F33" s="25"/>
      <c r="G33" s="25"/>
      <c r="H33" s="25"/>
      <c r="I33" s="25"/>
      <c r="J33" s="25"/>
      <c r="K33" s="25"/>
      <c r="L33" s="25"/>
      <c r="M33" s="26"/>
    </row>
    <row r="34" spans="2:13" ht="12.75" customHeight="1">
      <c r="B34" s="73" t="s">
        <v>15</v>
      </c>
      <c r="C34" s="54"/>
      <c r="D34" s="54"/>
      <c r="E34" s="20"/>
      <c r="F34" s="24"/>
      <c r="G34" s="25"/>
      <c r="H34" s="25"/>
      <c r="I34" s="25"/>
      <c r="J34" s="25"/>
      <c r="K34" s="25"/>
      <c r="L34" s="25"/>
      <c r="M34" s="26"/>
    </row>
    <row r="35" spans="2:13" ht="12.75" customHeight="1">
      <c r="B35" s="23"/>
      <c r="C35" s="54" t="s">
        <v>16</v>
      </c>
      <c r="D35" s="54"/>
      <c r="E35" s="20"/>
      <c r="F35" s="24"/>
      <c r="G35" s="25"/>
      <c r="H35" s="25"/>
      <c r="I35" s="25"/>
      <c r="J35" s="25"/>
      <c r="K35" s="25"/>
      <c r="L35" s="25"/>
      <c r="M35" s="26"/>
    </row>
    <row r="36" spans="2:13" ht="6" customHeight="1">
      <c r="B36" s="41"/>
      <c r="C36" s="42"/>
      <c r="D36" s="42"/>
      <c r="E36" s="35"/>
      <c r="F36" s="42"/>
      <c r="G36" s="25"/>
      <c r="H36" s="25"/>
      <c r="I36" s="25"/>
      <c r="J36" s="25"/>
      <c r="K36" s="25"/>
      <c r="L36" s="25"/>
      <c r="M36" s="26"/>
    </row>
    <row r="37" spans="2:13" ht="12.75">
      <c r="B37" s="4" t="s">
        <v>56</v>
      </c>
      <c r="C37" s="5"/>
      <c r="D37" s="25" t="s">
        <v>57</v>
      </c>
      <c r="E37" s="39">
        <v>6120</v>
      </c>
      <c r="F37" s="25" t="s">
        <v>58</v>
      </c>
      <c r="G37" s="31">
        <f aca="true" t="shared" si="3" ref="G37:G49">+H37</f>
        <v>11561020.75</v>
      </c>
      <c r="H37" s="32">
        <v>11561020.75</v>
      </c>
      <c r="I37" s="32">
        <v>13514023.3</v>
      </c>
      <c r="J37" s="32">
        <v>0</v>
      </c>
      <c r="K37" s="32">
        <v>1953002.55</v>
      </c>
      <c r="L37" s="33">
        <f aca="true" t="shared" si="4" ref="L37:L49">_xlfn.IFERROR(K37/H37,0)</f>
        <v>0.16892994072344347</v>
      </c>
      <c r="M37" s="34">
        <f aca="true" t="shared" si="5" ref="M37:M49">_xlfn.IFERROR(K37/I37,0)</f>
        <v>0.14451673692171302</v>
      </c>
    </row>
    <row r="38" spans="2:13" ht="12.75">
      <c r="B38" s="4"/>
      <c r="C38" s="5"/>
      <c r="D38" s="25"/>
      <c r="E38" s="39">
        <v>6130</v>
      </c>
      <c r="F38" s="25" t="s">
        <v>59</v>
      </c>
      <c r="G38" s="31">
        <f t="shared" si="3"/>
        <v>599709.12</v>
      </c>
      <c r="H38" s="32">
        <v>599709.12</v>
      </c>
      <c r="I38" s="32">
        <v>46447.36</v>
      </c>
      <c r="J38" s="32">
        <v>0</v>
      </c>
      <c r="K38" s="32">
        <v>0</v>
      </c>
      <c r="L38" s="33">
        <f t="shared" si="4"/>
        <v>0</v>
      </c>
      <c r="M38" s="34">
        <f t="shared" si="5"/>
        <v>0</v>
      </c>
    </row>
    <row r="39" spans="2:13" ht="22.5">
      <c r="B39" s="4"/>
      <c r="C39" s="5"/>
      <c r="D39" s="25"/>
      <c r="E39" s="39">
        <v>6140</v>
      </c>
      <c r="F39" s="25" t="s">
        <v>60</v>
      </c>
      <c r="G39" s="31">
        <f t="shared" si="3"/>
        <v>10000000</v>
      </c>
      <c r="H39" s="32">
        <v>10000000</v>
      </c>
      <c r="I39" s="32">
        <v>49932462.04</v>
      </c>
      <c r="J39" s="32">
        <v>44284.78</v>
      </c>
      <c r="K39" s="32">
        <v>14225315.01</v>
      </c>
      <c r="L39" s="33">
        <f t="shared" si="4"/>
        <v>1.422531501</v>
      </c>
      <c r="M39" s="34">
        <f t="shared" si="5"/>
        <v>0.2848911195006638</v>
      </c>
    </row>
    <row r="40" spans="2:13" ht="12.75">
      <c r="B40" s="4"/>
      <c r="C40" s="5"/>
      <c r="D40" s="25"/>
      <c r="E40" s="39">
        <v>6220</v>
      </c>
      <c r="F40" s="25" t="s">
        <v>58</v>
      </c>
      <c r="G40" s="31">
        <f t="shared" si="3"/>
        <v>10000000</v>
      </c>
      <c r="H40" s="32">
        <v>10000000</v>
      </c>
      <c r="I40" s="32">
        <v>10000000</v>
      </c>
      <c r="J40" s="32">
        <v>0</v>
      </c>
      <c r="K40" s="32">
        <v>0</v>
      </c>
      <c r="L40" s="33">
        <f t="shared" si="4"/>
        <v>0</v>
      </c>
      <c r="M40" s="34">
        <f t="shared" si="5"/>
        <v>0</v>
      </c>
    </row>
    <row r="41" spans="2:13" ht="12.75">
      <c r="B41" s="4" t="s">
        <v>61</v>
      </c>
      <c r="C41" s="5"/>
      <c r="D41" s="25" t="s">
        <v>62</v>
      </c>
      <c r="E41" s="39">
        <v>6150</v>
      </c>
      <c r="F41" s="25" t="s">
        <v>63</v>
      </c>
      <c r="G41" s="31">
        <f t="shared" si="3"/>
        <v>0</v>
      </c>
      <c r="H41" s="32">
        <v>0</v>
      </c>
      <c r="I41" s="32">
        <v>2616897.37</v>
      </c>
      <c r="J41" s="32">
        <v>292467.95</v>
      </c>
      <c r="K41" s="32">
        <v>2616897.37</v>
      </c>
      <c r="L41" s="33">
        <f t="shared" si="4"/>
        <v>0</v>
      </c>
      <c r="M41" s="34">
        <f t="shared" si="5"/>
        <v>1</v>
      </c>
    </row>
    <row r="42" spans="2:13" ht="22.5">
      <c r="B42" s="4" t="s">
        <v>64</v>
      </c>
      <c r="C42" s="5"/>
      <c r="D42" s="25" t="s">
        <v>65</v>
      </c>
      <c r="E42" s="39">
        <v>6140</v>
      </c>
      <c r="F42" s="25" t="s">
        <v>60</v>
      </c>
      <c r="G42" s="31">
        <f t="shared" si="3"/>
        <v>0</v>
      </c>
      <c r="H42" s="32">
        <v>0</v>
      </c>
      <c r="I42" s="32">
        <v>2593133.4</v>
      </c>
      <c r="J42" s="32">
        <v>0</v>
      </c>
      <c r="K42" s="32">
        <v>2518956.98</v>
      </c>
      <c r="L42" s="33">
        <f t="shared" si="4"/>
        <v>0</v>
      </c>
      <c r="M42" s="34">
        <f t="shared" si="5"/>
        <v>0.9713950620511849</v>
      </c>
    </row>
    <row r="43" spans="2:13" ht="22.5">
      <c r="B43" s="4" t="s">
        <v>66</v>
      </c>
      <c r="C43" s="5"/>
      <c r="D43" s="25" t="s">
        <v>67</v>
      </c>
      <c r="E43" s="39">
        <v>6140</v>
      </c>
      <c r="F43" s="25" t="s">
        <v>60</v>
      </c>
      <c r="G43" s="31">
        <f t="shared" si="3"/>
        <v>0</v>
      </c>
      <c r="H43" s="32">
        <v>0</v>
      </c>
      <c r="I43" s="32">
        <v>2534482</v>
      </c>
      <c r="J43" s="32">
        <v>0</v>
      </c>
      <c r="K43" s="32">
        <v>2534482</v>
      </c>
      <c r="L43" s="33">
        <f t="shared" si="4"/>
        <v>0</v>
      </c>
      <c r="M43" s="34">
        <f t="shared" si="5"/>
        <v>1</v>
      </c>
    </row>
    <row r="44" spans="2:13" ht="12.75">
      <c r="B44" s="4" t="s">
        <v>68</v>
      </c>
      <c r="C44" s="5"/>
      <c r="D44" s="25" t="s">
        <v>69</v>
      </c>
      <c r="E44" s="39">
        <v>6120</v>
      </c>
      <c r="F44" s="25" t="s">
        <v>58</v>
      </c>
      <c r="G44" s="31">
        <f t="shared" si="3"/>
        <v>0</v>
      </c>
      <c r="H44" s="32">
        <v>0</v>
      </c>
      <c r="I44" s="32">
        <v>713137.03</v>
      </c>
      <c r="J44" s="32">
        <v>0</v>
      </c>
      <c r="K44" s="32">
        <v>713137.03</v>
      </c>
      <c r="L44" s="33">
        <f t="shared" si="4"/>
        <v>0</v>
      </c>
      <c r="M44" s="34">
        <f t="shared" si="5"/>
        <v>1</v>
      </c>
    </row>
    <row r="45" spans="2:13" ht="12.75">
      <c r="B45" s="4" t="s">
        <v>70</v>
      </c>
      <c r="C45" s="5"/>
      <c r="D45" s="25" t="s">
        <v>71</v>
      </c>
      <c r="E45" s="39">
        <v>6150</v>
      </c>
      <c r="F45" s="25" t="s">
        <v>63</v>
      </c>
      <c r="G45" s="31">
        <f t="shared" si="3"/>
        <v>0</v>
      </c>
      <c r="H45" s="32">
        <v>0</v>
      </c>
      <c r="I45" s="32">
        <v>6106094.03</v>
      </c>
      <c r="J45" s="32">
        <v>227338.23</v>
      </c>
      <c r="K45" s="32">
        <v>5651006.83</v>
      </c>
      <c r="L45" s="33">
        <f t="shared" si="4"/>
        <v>0</v>
      </c>
      <c r="M45" s="34">
        <f t="shared" si="5"/>
        <v>0.925469998043905</v>
      </c>
    </row>
    <row r="46" spans="2:13" ht="22.5">
      <c r="B46" s="4" t="s">
        <v>72</v>
      </c>
      <c r="C46" s="5"/>
      <c r="D46" s="25" t="s">
        <v>73</v>
      </c>
      <c r="E46" s="39">
        <v>6140</v>
      </c>
      <c r="F46" s="25" t="s">
        <v>60</v>
      </c>
      <c r="G46" s="31">
        <f t="shared" si="3"/>
        <v>0</v>
      </c>
      <c r="H46" s="32">
        <v>0</v>
      </c>
      <c r="I46" s="32">
        <v>1679170.96</v>
      </c>
      <c r="J46" s="32">
        <v>0</v>
      </c>
      <c r="K46" s="32">
        <v>1574174.49</v>
      </c>
      <c r="L46" s="33">
        <f t="shared" si="4"/>
        <v>0</v>
      </c>
      <c r="M46" s="34">
        <f t="shared" si="5"/>
        <v>0.9374712447385346</v>
      </c>
    </row>
    <row r="47" spans="2:13" ht="22.5">
      <c r="B47" s="4" t="s">
        <v>74</v>
      </c>
      <c r="C47" s="5"/>
      <c r="D47" s="25" t="s">
        <v>75</v>
      </c>
      <c r="E47" s="39">
        <v>6140</v>
      </c>
      <c r="F47" s="25" t="s">
        <v>60</v>
      </c>
      <c r="G47" s="31">
        <f t="shared" si="3"/>
        <v>0</v>
      </c>
      <c r="H47" s="32">
        <v>0</v>
      </c>
      <c r="I47" s="32">
        <v>1174872.32</v>
      </c>
      <c r="J47" s="32">
        <v>0</v>
      </c>
      <c r="K47" s="32">
        <v>1073832.25</v>
      </c>
      <c r="L47" s="33">
        <f t="shared" si="4"/>
        <v>0</v>
      </c>
      <c r="M47" s="34">
        <f t="shared" si="5"/>
        <v>0.9139991058773093</v>
      </c>
    </row>
    <row r="48" spans="2:13" ht="22.5">
      <c r="B48" s="4" t="s">
        <v>76</v>
      </c>
      <c r="C48" s="5"/>
      <c r="D48" s="25" t="s">
        <v>77</v>
      </c>
      <c r="E48" s="39">
        <v>6140</v>
      </c>
      <c r="F48" s="25" t="s">
        <v>60</v>
      </c>
      <c r="G48" s="31">
        <f t="shared" si="3"/>
        <v>0</v>
      </c>
      <c r="H48" s="32">
        <v>0</v>
      </c>
      <c r="I48" s="32">
        <v>14106553.43</v>
      </c>
      <c r="J48" s="32">
        <v>2725729.15</v>
      </c>
      <c r="K48" s="32">
        <v>12752613.24</v>
      </c>
      <c r="L48" s="33">
        <f t="shared" si="4"/>
        <v>0</v>
      </c>
      <c r="M48" s="34">
        <f t="shared" si="5"/>
        <v>0.9040204826275556</v>
      </c>
    </row>
    <row r="49" spans="2:13" ht="22.5">
      <c r="B49" s="4" t="s">
        <v>78</v>
      </c>
      <c r="C49" s="5"/>
      <c r="D49" s="25" t="s">
        <v>79</v>
      </c>
      <c r="E49" s="39">
        <v>6140</v>
      </c>
      <c r="F49" s="25" t="s">
        <v>60</v>
      </c>
      <c r="G49" s="31">
        <f t="shared" si="3"/>
        <v>0</v>
      </c>
      <c r="H49" s="32">
        <v>0</v>
      </c>
      <c r="I49" s="32">
        <v>320308.69</v>
      </c>
      <c r="J49" s="32">
        <v>0</v>
      </c>
      <c r="K49" s="32">
        <v>268230.52</v>
      </c>
      <c r="L49" s="33">
        <f t="shared" si="4"/>
        <v>0</v>
      </c>
      <c r="M49" s="34">
        <f t="shared" si="5"/>
        <v>0.837412559740418</v>
      </c>
    </row>
    <row r="50" spans="2:13" ht="12.75">
      <c r="B50" s="4"/>
      <c r="C50" s="5"/>
      <c r="D50" s="25"/>
      <c r="E50" s="39"/>
      <c r="F50" s="25"/>
      <c r="G50" s="40"/>
      <c r="H50" s="40"/>
      <c r="I50" s="40"/>
      <c r="J50" s="40"/>
      <c r="K50" s="40"/>
      <c r="L50" s="37"/>
      <c r="M50" s="38"/>
    </row>
    <row r="51" spans="2:13" ht="12.75">
      <c r="B51" s="43"/>
      <c r="C51" s="44"/>
      <c r="D51" s="45"/>
      <c r="E51" s="46"/>
      <c r="F51" s="45"/>
      <c r="G51" s="45"/>
      <c r="H51" s="45"/>
      <c r="I51" s="45"/>
      <c r="J51" s="45"/>
      <c r="K51" s="45"/>
      <c r="L51" s="45"/>
      <c r="M51" s="47"/>
    </row>
    <row r="52" spans="2:13" ht="12.75">
      <c r="B52" s="55" t="s">
        <v>17</v>
      </c>
      <c r="C52" s="56"/>
      <c r="D52" s="56"/>
      <c r="E52" s="56"/>
      <c r="F52" s="56"/>
      <c r="G52" s="7">
        <f>SUM(G37:G49)</f>
        <v>32160729.869999997</v>
      </c>
      <c r="H52" s="7">
        <f>SUM(H37:H49)</f>
        <v>32160729.869999997</v>
      </c>
      <c r="I52" s="7">
        <f>SUM(I37:I49)</f>
        <v>105337581.93</v>
      </c>
      <c r="J52" s="7">
        <f>SUM(J37:J49)</f>
        <v>3289820.11</v>
      </c>
      <c r="K52" s="7">
        <f>SUM(K37:K49)</f>
        <v>45881648.27</v>
      </c>
      <c r="L52" s="8">
        <f>_xlfn.IFERROR(K52/H52,0)</f>
        <v>1.4266357901534779</v>
      </c>
      <c r="M52" s="9">
        <f>_xlfn.IFERROR(K52/I52,0)</f>
        <v>0.43556769985938865</v>
      </c>
    </row>
    <row r="53" spans="2:13" ht="12.75">
      <c r="B53" s="4"/>
      <c r="C53" s="5"/>
      <c r="D53" s="2"/>
      <c r="E53" s="6"/>
      <c r="F53" s="2"/>
      <c r="G53" s="2"/>
      <c r="H53" s="2"/>
      <c r="I53" s="2"/>
      <c r="J53" s="2"/>
      <c r="K53" s="2"/>
      <c r="L53" s="2"/>
      <c r="M53" s="3"/>
    </row>
    <row r="54" spans="2:13" ht="12.75">
      <c r="B54" s="59" t="s">
        <v>18</v>
      </c>
      <c r="C54" s="60"/>
      <c r="D54" s="60"/>
      <c r="E54" s="60"/>
      <c r="F54" s="60"/>
      <c r="G54" s="10">
        <f>+G32+G52</f>
        <v>32599137.81</v>
      </c>
      <c r="H54" s="10">
        <f>+H32+H52</f>
        <v>32599137.81</v>
      </c>
      <c r="I54" s="10">
        <f>+I32+I52</f>
        <v>105756203.03</v>
      </c>
      <c r="J54" s="10">
        <f>+J32+J52</f>
        <v>3298520.11</v>
      </c>
      <c r="K54" s="10">
        <f>+K32+K52</f>
        <v>45890348.27</v>
      </c>
      <c r="L54" s="11">
        <f>_xlfn.IFERROR(K54/H54,0)</f>
        <v>1.4077166254354996</v>
      </c>
      <c r="M54" s="12">
        <f>_xlfn.IFERROR(K54/I54,0)</f>
        <v>0.4339258308752086</v>
      </c>
    </row>
    <row r="55" spans="2:13" ht="12.75">
      <c r="B55" s="13"/>
      <c r="C55" s="14"/>
      <c r="D55" s="14"/>
      <c r="E55" s="15"/>
      <c r="F55" s="14"/>
      <c r="G55" s="14"/>
      <c r="H55" s="14"/>
      <c r="I55" s="14"/>
      <c r="J55" s="14"/>
      <c r="K55" s="14"/>
      <c r="L55" s="14"/>
      <c r="M55" s="16"/>
    </row>
    <row r="56" spans="2:8" ht="15">
      <c r="B56" s="48" t="s">
        <v>81</v>
      </c>
      <c r="C56" s="49"/>
      <c r="D56" s="17"/>
      <c r="E56" s="18"/>
      <c r="F56" s="17"/>
      <c r="G56" s="17"/>
      <c r="H56" s="17"/>
    </row>
    <row r="57" spans="2:3" ht="12.75">
      <c r="B57" s="57"/>
      <c r="C57" s="58"/>
    </row>
    <row r="58" spans="2:3" ht="12.75">
      <c r="B58" s="50"/>
      <c r="C58" s="51"/>
    </row>
    <row r="59" spans="4:8" ht="12.75">
      <c r="D59" s="52" t="s">
        <v>82</v>
      </c>
      <c r="E59" s="51" t="s">
        <v>83</v>
      </c>
      <c r="H59" s="53" t="s">
        <v>86</v>
      </c>
    </row>
    <row r="60" spans="4:8" ht="12.75">
      <c r="D60" s="52" t="s">
        <v>84</v>
      </c>
      <c r="E60" s="51" t="s">
        <v>85</v>
      </c>
      <c r="H60" s="53" t="s">
        <v>87</v>
      </c>
    </row>
    <row r="61" spans="4:5" ht="12.75">
      <c r="D61" s="52"/>
      <c r="E61" s="50"/>
    </row>
    <row r="62" spans="4:5" ht="12.75">
      <c r="D62" s="52"/>
      <c r="E62" s="50"/>
    </row>
    <row r="63" ht="12.75">
      <c r="D63" s="50"/>
    </row>
    <row r="64" ht="12.75">
      <c r="D64" s="50"/>
    </row>
    <row r="65" ht="12.75">
      <c r="E65" s="1"/>
    </row>
    <row r="66" ht="12.75">
      <c r="E66" s="1"/>
    </row>
    <row r="67" ht="12.75">
      <c r="E67" s="1"/>
    </row>
    <row r="68" ht="12.75">
      <c r="E68" s="1"/>
    </row>
  </sheetData>
  <sheetProtection/>
  <mergeCells count="23">
    <mergeCell ref="H3:H5"/>
    <mergeCell ref="I3:I5"/>
    <mergeCell ref="J3:J5"/>
    <mergeCell ref="C7:D7"/>
    <mergeCell ref="B32:F32"/>
    <mergeCell ref="B34:D34"/>
    <mergeCell ref="B1:M1"/>
    <mergeCell ref="B2:C5"/>
    <mergeCell ref="D2:D5"/>
    <mergeCell ref="E2:E5"/>
    <mergeCell ref="F2:F5"/>
    <mergeCell ref="G2:M2"/>
    <mergeCell ref="G3:G5"/>
    <mergeCell ref="C35:D35"/>
    <mergeCell ref="B52:F52"/>
    <mergeCell ref="B57:C57"/>
    <mergeCell ref="B54:F54"/>
    <mergeCell ref="K3:K5"/>
    <mergeCell ref="L3:M3"/>
    <mergeCell ref="L4:L5"/>
    <mergeCell ref="M4:M5"/>
    <mergeCell ref="B6:D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2023-08-16T16:46:57Z</cp:lastPrinted>
  <dcterms:created xsi:type="dcterms:W3CDTF">2020-08-06T19:52:58Z</dcterms:created>
  <dcterms:modified xsi:type="dcterms:W3CDTF">2023-08-16T16:47:01Z</dcterms:modified>
  <cp:category/>
  <cp:version/>
  <cp:contentType/>
  <cp:contentStatus/>
</cp:coreProperties>
</file>