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tabRatio="885" activeTab="3"/>
  </bookViews>
  <sheets>
    <sheet name="COG" sheetId="1" r:id="rId1"/>
    <sheet name="CTG" sheetId="2" r:id="rId2"/>
    <sheet name="CA" sheetId="3" r:id="rId3"/>
    <sheet name="CFG" sheetId="4" r:id="rId4"/>
  </sheets>
  <definedNames>
    <definedName name="_xlnm.Print_Area" localSheetId="0">'COG'!$A$1:$G$85</definedName>
  </definedNames>
  <calcPr fullCalcOnLoad="1"/>
</workbook>
</file>

<file path=xl/sharedStrings.xml><?xml version="1.0" encoding="utf-8"?>
<sst xmlns="http://schemas.openxmlformats.org/spreadsheetml/2006/main" count="265" uniqueCount="186">
  <si>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</si>
  <si>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</si>
  <si>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</si>
  <si>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</si>
  <si>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</si>
  <si>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</si>
  <si>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</si>
  <si>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</si>
  <si>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</si>
  <si>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</si>
  <si>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</si>
  <si>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</si>
  <si>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</si>
  <si>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</si>
  <si>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</si>
  <si>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</si>
  <si>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</si>
  <si>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</si>
  <si>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</si>
  <si>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</si>
  <si>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</si>
  <si>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</si>
  <si>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</si>
  <si>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</si>
  <si>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</si>
  <si>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</si>
  <si>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</si>
  <si>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</si>
  <si>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</si>
  <si>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</si>
  <si>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</si>
  <si>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</si>
  <si>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</si>
  <si>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</si>
  <si>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</si>
  <si>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</si>
  <si>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</si>
  <si>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</si>
  <si>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</si>
  <si>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</si>
  <si>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</si>
  <si>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</si>
  <si>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</si>
  <si>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</si>
  <si>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</si>
  <si>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</si>
  <si>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</si>
  <si>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</si>
  <si>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</si>
  <si>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</si>
  <si>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</si>
  <si>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</si>
  <si>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</si>
  <si>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</si>
  <si>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</si>
  <si>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</si>
  <si>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</si>
  <si>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</si>
  <si>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</si>
  <si>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</si>
  <si>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</si>
  <si>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</si>
  <si>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</si>
  <si>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</si>
  <si>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</si>
  <si>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</si>
  <si>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</si>
  <si>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</si>
  <si>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</si>
  <si>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</si>
  <si>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</si>
  <si>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</si>
  <si>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</si>
  <si>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</si>
  <si>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</si>
  <si>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</si>
  <si>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</si>
  <si>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</si>
  <si>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</si>
  <si>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</si>
  <si>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</si>
  <si>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</si>
  <si>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</si>
  <si>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</si>
  <si>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</si>
  <si>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</si>
  <si>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</si>
  <si>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</si>
  <si>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</si>
  <si>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</si>
  <si>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</si>
  <si>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</si>
  <si>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</si>
  <si>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</si>
  <si>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</si>
  <si>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</si>
  <si>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</si>
  <si>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</si>
  <si>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</si>
  <si>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</si>
  <si>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</si>
  <si>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</si>
  <si>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</si>
  <si>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</si>
  <si>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</si>
  <si>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</si>
  <si>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</si>
  <si>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</si>
  <si>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</si>
  <si>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</si>
  <si>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</si>
  <si>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</si>
  <si>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</si>
  <si>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</si>
  <si>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</si>
  <si>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</si>
  <si>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</si>
  <si>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</si>
  <si>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</si>
  <si>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</si>
  <si>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</si>
  <si>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</si>
  <si>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</si>
  <si>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</si>
  <si>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</si>
  <si>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</si>
  <si>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</si>
  <si>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</si>
  <si>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</si>
  <si>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Salvatierra, Gto.
Estado Analítico del Ejercicio del Presupuesto de Egresos
Clasificación por Objeto del Gasto (Capítulo y Concepto)
Del 1 de Enero al 31 de Marzo de 2023</t>
  </si>
  <si>
    <t>Municipio de Salvatierra, Gto.
Estado Analítico del Ejercicio del Presupuesto de Egresos
Clasificación Económica (por Tipo de Gasto)
Del 1 de Enero al 31 de Marzo de 2023</t>
  </si>
  <si>
    <t>31111M270010000 PRESIDENTE MUNICIPAL</t>
  </si>
  <si>
    <t>31111M270020000 SINDICO</t>
  </si>
  <si>
    <t>31111M270030000 REGIDORES</t>
  </si>
  <si>
    <t>31111M270040000 DIRECCION DE PRESIDENCIA</t>
  </si>
  <si>
    <t>31111M270050000 DIRECCION DE COMUNICACIO</t>
  </si>
  <si>
    <t>31111M270060000 COORDINACION ATENCION AL</t>
  </si>
  <si>
    <t>31111M270070000 COORDINACION ATENCION CI</t>
  </si>
  <si>
    <t>31111M270080000 COORDINACION DE JUVENTUD</t>
  </si>
  <si>
    <t>31111M270090100 DESPACHO DE SECRETARIA D</t>
  </si>
  <si>
    <t>31111M270090200 JEFATURA ARCHIVO HISTORI</t>
  </si>
  <si>
    <t>31111M270090300 JEFATURA JUZGADO ADMINIS</t>
  </si>
  <si>
    <t>31111M270090400 JEFATURA MUSEO DE LA CIU</t>
  </si>
  <si>
    <t>31111M270090500 JEFATURA DERECHOS HUMANO</t>
  </si>
  <si>
    <t>31111M270090600 JEFATURA RECLUTAMIENTO</t>
  </si>
  <si>
    <t>31111M270100000 DIRECCION DE FISCALIZACI</t>
  </si>
  <si>
    <t>31111M270110000 DIRECCION DE JURIDICO</t>
  </si>
  <si>
    <t>31111M270120000 UNIDAD DE TRANSPARENCIA</t>
  </si>
  <si>
    <t>31111M270130000 TESORERIA</t>
  </si>
  <si>
    <t>31111M270140000 DIRECCION DE CATASTRO</t>
  </si>
  <si>
    <t>31111M270150000 CONTRALORIA</t>
  </si>
  <si>
    <t>31111M270160000 DIRECCION DE OBRAS PUBLI</t>
  </si>
  <si>
    <t>31111M270170100 DESPACHO DE SERVICIOS PU</t>
  </si>
  <si>
    <t>31111M270170200 JEFATURA ALUMBRADO PUBLI</t>
  </si>
  <si>
    <t>31111M270170300 JEFATURA ASEO PUBLICO</t>
  </si>
  <si>
    <t>31111M270170400 JEFATURA MERCADO</t>
  </si>
  <si>
    <t>31111M270170500 JEFATURA PANTEONES</t>
  </si>
  <si>
    <t>31111M270170600 JEFATURA PARQUES Y JARDI</t>
  </si>
  <si>
    <t>31111M270170700 JEFATURA RASTRO</t>
  </si>
  <si>
    <t>31111M270170800 JEFATURA ADMON PARQUE EL</t>
  </si>
  <si>
    <t>31111M270180000 DIRECCION DE DESARROLLO</t>
  </si>
  <si>
    <t>31111M270190100 DESPACHO DE SALUD PUBLIC</t>
  </si>
  <si>
    <t>31111M270200000 DIRECCION DE PLANEACION</t>
  </si>
  <si>
    <t>31111M270210000 DIRECCION DE DESARROLLO</t>
  </si>
  <si>
    <t>31111M270220000 COORDINACION DEL INSTITU</t>
  </si>
  <si>
    <t>31111M270230100 DESPACHO DIRECCION DE SE</t>
  </si>
  <si>
    <t>31111M270230200 SUBDIRECCION MOVILIDAD Y</t>
  </si>
  <si>
    <t>31111M270240000 DIRECCION DE PROTECCION</t>
  </si>
  <si>
    <t>31111M270250000 DIRECCION DE DESARROLLO</t>
  </si>
  <si>
    <t>31111M270260100 DESPACHO DE LA DIRECCION</t>
  </si>
  <si>
    <t>31111M270270000 DIRECCION DE DES URBANO</t>
  </si>
  <si>
    <t>31111M270280000 COORDINACION DE FOMENTO</t>
  </si>
  <si>
    <t>31111M270290000 COORDINACION DE EDUCACIO</t>
  </si>
  <si>
    <t>31111M270300000 DIRECCION DE OFICIALIA M</t>
  </si>
  <si>
    <t>31111M270310000 DIRECCION DE CASA DE CUL</t>
  </si>
  <si>
    <t>31111M270900100 SISTEMA DIF SALVATIERRA</t>
  </si>
  <si>
    <t>Municipio de Salvatierra, Gto.
Estado Analítico del Ejercicio del Presupuesto de Egresos
Clasificación Administrativa
Del 1 de Enero al 31 de Marzo de 2023</t>
  </si>
  <si>
    <t>Municipio de Salvatierra, Gto.
Estado Analítico del Ejercicio del Presupuesto de Egresos
Clasificación Administrativa (Poderes)
Del 1 de Enero al 31 de Marzo de 2023</t>
  </si>
  <si>
    <t>Municipio de Salvatierra, Gto.
Estado Analítico del Ejercicio del Presupuesto de Egresos
Clasificación Administrativa (Sector Paraestatal)
Del 1 de Enero al 31 de Marzo de 2023</t>
  </si>
  <si>
    <t>Municipio de Salvatierra, Gto.
Estado Analítico del Ejercicio del Presupuesto de Egresos
Clasificación Funcional (Finalidad y Función)
Del 1 de Enero al 31 de Marzo de 2023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</si>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</sst>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4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4" fontId="3" fillId="0" borderId="12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 locked="0"/>
    </xf>
    <xf numFmtId="4" fontId="3" fillId="0" borderId="14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0" fontId="44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left" indent="1"/>
      <protection/>
    </xf>
    <xf numFmtId="0" fontId="3" fillId="0" borderId="19" xfId="59" applyFont="1" applyFill="1" applyBorder="1" applyAlignment="1">
      <alignment horizontal="left" vertical="center" indent="1"/>
      <protection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Alignment="1" applyProtection="1">
      <alignment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0" fontId="4" fillId="33" borderId="16" xfId="59" applyFont="1" applyFill="1" applyBorder="1" applyAlignment="1" applyProtection="1">
      <alignment horizontal="center" vertical="center" wrapText="1"/>
      <protection locked="0"/>
    </xf>
    <xf numFmtId="0" fontId="4" fillId="33" borderId="21" xfId="59" applyFont="1" applyFill="1" applyBorder="1" applyAlignment="1" applyProtection="1">
      <alignment horizontal="center" vertical="center" wrapText="1"/>
      <protection locked="0"/>
    </xf>
    <xf numFmtId="0" fontId="4" fillId="33" borderId="22" xfId="59" applyFont="1" applyFill="1" applyBorder="1" applyAlignment="1" applyProtection="1">
      <alignment horizontal="center" vertical="center" wrapText="1"/>
      <protection locked="0"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4" fontId="4" fillId="33" borderId="18" xfId="59" applyNumberFormat="1" applyFont="1" applyFill="1" applyBorder="1" applyAlignment="1">
      <alignment horizontal="center" vertical="center" wrapText="1"/>
      <protection/>
    </xf>
    <xf numFmtId="0" fontId="4" fillId="33" borderId="19" xfId="59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17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showGridLines="0" view="pageBreakPreview" zoomScaleSheetLayoutView="100" zoomScalePageLayoutView="0" workbookViewId="0" topLeftCell="A80">
      <selection activeCell="D90" sqref="D90"/>
    </sheetView>
  </sheetViews>
  <sheetFormatPr defaultColWidth="12" defaultRowHeight="11.25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 customWidth="1"/>
  </cols>
  <sheetData>
    <row r="1" spans="1:7" ht="49.5" customHeight="1">
      <c r="A1" s="37" t="s">
        <v>129</v>
      </c>
      <c r="B1" s="37"/>
      <c r="C1" s="37"/>
      <c r="D1" s="37"/>
      <c r="E1" s="37"/>
      <c r="F1" s="37"/>
      <c r="G1" s="38"/>
    </row>
    <row r="2" spans="1:7" ht="11.25">
      <c r="A2" s="42" t="s">
        <v>51</v>
      </c>
      <c r="B2" s="39" t="s">
        <v>57</v>
      </c>
      <c r="C2" s="37"/>
      <c r="D2" s="37"/>
      <c r="E2" s="37"/>
      <c r="F2" s="38"/>
      <c r="G2" s="40" t="s">
        <v>56</v>
      </c>
    </row>
    <row r="3" spans="1:7" ht="24.75" customHeight="1">
      <c r="A3" s="43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41"/>
    </row>
    <row r="4" spans="1:7" ht="11.25">
      <c r="A4" s="44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1.25">
      <c r="A5" s="24" t="s">
        <v>58</v>
      </c>
      <c r="B5" s="17">
        <f>SUM(B6:B12)</f>
        <v>133902549</v>
      </c>
      <c r="C5" s="17">
        <f>SUM(C6:C12)</f>
        <v>4809676.67</v>
      </c>
      <c r="D5" s="17">
        <f>B5+C5</f>
        <v>138712225.67</v>
      </c>
      <c r="E5" s="17">
        <f>SUM(E6:E12)</f>
        <v>32057851.27</v>
      </c>
      <c r="F5" s="17">
        <f>SUM(F6:F12)</f>
        <v>30969049.74</v>
      </c>
      <c r="G5" s="17">
        <f>D5-E5</f>
        <v>106654374.39999999</v>
      </c>
    </row>
    <row r="6" spans="1:8" ht="11.25">
      <c r="A6" s="26" t="s">
        <v>62</v>
      </c>
      <c r="B6" s="7">
        <v>110276996.66</v>
      </c>
      <c r="C6" s="7">
        <v>3869967.74</v>
      </c>
      <c r="D6" s="7">
        <f aca="true" t="shared" si="0" ref="D6:D69">B6+C6</f>
        <v>114146964.39999999</v>
      </c>
      <c r="E6" s="7">
        <v>27410197.73</v>
      </c>
      <c r="F6" s="7">
        <v>27410197.73</v>
      </c>
      <c r="G6" s="7">
        <f aca="true" t="shared" si="1" ref="G6:G69">D6-E6</f>
        <v>86736766.66999999</v>
      </c>
      <c r="H6" s="13">
        <v>1100</v>
      </c>
    </row>
    <row r="7" spans="1:8" ht="11.25">
      <c r="A7" s="26" t="s">
        <v>63</v>
      </c>
      <c r="B7" s="7">
        <v>1172159.42</v>
      </c>
      <c r="C7" s="7">
        <v>934452.24</v>
      </c>
      <c r="D7" s="7">
        <f t="shared" si="0"/>
        <v>2106611.66</v>
      </c>
      <c r="E7" s="7">
        <v>1075049.4</v>
      </c>
      <c r="F7" s="7">
        <v>1075049.4</v>
      </c>
      <c r="G7" s="7">
        <f t="shared" si="1"/>
        <v>1031562.2600000002</v>
      </c>
      <c r="H7" s="13">
        <v>1200</v>
      </c>
    </row>
    <row r="8" spans="1:8" ht="11.25">
      <c r="A8" s="26" t="s">
        <v>64</v>
      </c>
      <c r="B8" s="7">
        <v>16920005.75</v>
      </c>
      <c r="C8" s="7">
        <v>-1066956.19</v>
      </c>
      <c r="D8" s="7">
        <f t="shared" si="0"/>
        <v>15853049.56</v>
      </c>
      <c r="E8" s="7">
        <v>1904.28</v>
      </c>
      <c r="F8" s="7">
        <v>1904.28</v>
      </c>
      <c r="G8" s="7">
        <f t="shared" si="1"/>
        <v>15851145.280000001</v>
      </c>
      <c r="H8" s="13">
        <v>1300</v>
      </c>
    </row>
    <row r="9" spans="1:8" ht="11.25">
      <c r="A9" s="26" t="s">
        <v>33</v>
      </c>
      <c r="B9" s="7">
        <v>808127.92</v>
      </c>
      <c r="C9" s="7">
        <v>0</v>
      </c>
      <c r="D9" s="7">
        <f t="shared" si="0"/>
        <v>808127.92</v>
      </c>
      <c r="E9" s="7">
        <v>0</v>
      </c>
      <c r="F9" s="7">
        <v>0</v>
      </c>
      <c r="G9" s="7">
        <f t="shared" si="1"/>
        <v>808127.92</v>
      </c>
      <c r="H9" s="13">
        <v>1400</v>
      </c>
    </row>
    <row r="10" spans="1:8" ht="11.25">
      <c r="A10" s="26" t="s">
        <v>65</v>
      </c>
      <c r="B10" s="7">
        <v>4533030.98</v>
      </c>
      <c r="C10" s="7">
        <v>1072212.88</v>
      </c>
      <c r="D10" s="7">
        <f t="shared" si="0"/>
        <v>5605243.86</v>
      </c>
      <c r="E10" s="7">
        <v>3529145.27</v>
      </c>
      <c r="F10" s="7">
        <v>2440343.74</v>
      </c>
      <c r="G10" s="7">
        <f t="shared" si="1"/>
        <v>2076098.5900000003</v>
      </c>
      <c r="H10" s="13">
        <v>1500</v>
      </c>
    </row>
    <row r="11" spans="1:8" ht="11.25">
      <c r="A11" s="26" t="s">
        <v>34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13">
        <v>1600</v>
      </c>
    </row>
    <row r="12" spans="1:8" ht="11.25">
      <c r="A12" s="26" t="s">
        <v>66</v>
      </c>
      <c r="B12" s="7">
        <v>192228.27</v>
      </c>
      <c r="C12" s="7">
        <v>0</v>
      </c>
      <c r="D12" s="7">
        <f t="shared" si="0"/>
        <v>192228.27</v>
      </c>
      <c r="E12" s="7">
        <v>41554.59</v>
      </c>
      <c r="F12" s="7">
        <v>41554.59</v>
      </c>
      <c r="G12" s="7">
        <f t="shared" si="1"/>
        <v>150673.68</v>
      </c>
      <c r="H12" s="13">
        <v>1700</v>
      </c>
    </row>
    <row r="13" spans="1:8" ht="11.25">
      <c r="A13" s="24" t="s">
        <v>123</v>
      </c>
      <c r="B13" s="18">
        <f>SUM(B14:B22)</f>
        <v>21018475.57</v>
      </c>
      <c r="C13" s="18">
        <f>SUM(C14:C22)</f>
        <v>68837.60999999999</v>
      </c>
      <c r="D13" s="18">
        <f t="shared" si="0"/>
        <v>21087313.18</v>
      </c>
      <c r="E13" s="18">
        <f>SUM(E14:E22)</f>
        <v>3435459.67</v>
      </c>
      <c r="F13" s="18">
        <f>SUM(F14:F22)</f>
        <v>3428657.91</v>
      </c>
      <c r="G13" s="18">
        <f t="shared" si="1"/>
        <v>17651853.509999998</v>
      </c>
      <c r="H13" s="25">
        <v>0</v>
      </c>
    </row>
    <row r="14" spans="1:8" ht="11.25">
      <c r="A14" s="26" t="s">
        <v>67</v>
      </c>
      <c r="B14" s="7">
        <v>1688101.38</v>
      </c>
      <c r="C14" s="7">
        <v>7481.08</v>
      </c>
      <c r="D14" s="7">
        <f t="shared" si="0"/>
        <v>1695582.46</v>
      </c>
      <c r="E14" s="7">
        <v>61439.6</v>
      </c>
      <c r="F14" s="7">
        <v>61439.6</v>
      </c>
      <c r="G14" s="7">
        <f t="shared" si="1"/>
        <v>1634142.8599999999</v>
      </c>
      <c r="H14" s="13">
        <v>2100</v>
      </c>
    </row>
    <row r="15" spans="1:8" ht="11.25">
      <c r="A15" s="26" t="s">
        <v>68</v>
      </c>
      <c r="B15" s="7">
        <v>187496.78</v>
      </c>
      <c r="C15" s="7">
        <v>12281.38</v>
      </c>
      <c r="D15" s="7">
        <f t="shared" si="0"/>
        <v>199778.16</v>
      </c>
      <c r="E15" s="7">
        <v>54879.61</v>
      </c>
      <c r="F15" s="7">
        <v>54879.61</v>
      </c>
      <c r="G15" s="7">
        <f t="shared" si="1"/>
        <v>144898.55</v>
      </c>
      <c r="H15" s="13">
        <v>2200</v>
      </c>
    </row>
    <row r="16" spans="1:8" ht="11.25">
      <c r="A16" s="26" t="s">
        <v>69</v>
      </c>
      <c r="B16" s="7">
        <v>0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13">
        <v>2300</v>
      </c>
    </row>
    <row r="17" spans="1:8" ht="11.25">
      <c r="A17" s="26" t="s">
        <v>70</v>
      </c>
      <c r="B17" s="7">
        <v>3939869.27</v>
      </c>
      <c r="C17" s="7">
        <v>-4939.95</v>
      </c>
      <c r="D17" s="7">
        <f t="shared" si="0"/>
        <v>3934929.32</v>
      </c>
      <c r="E17" s="7">
        <v>639581.4</v>
      </c>
      <c r="F17" s="7">
        <v>632779.64</v>
      </c>
      <c r="G17" s="7">
        <f t="shared" si="1"/>
        <v>3295347.92</v>
      </c>
      <c r="H17" s="13">
        <v>2400</v>
      </c>
    </row>
    <row r="18" spans="1:8" ht="11.25">
      <c r="A18" s="26" t="s">
        <v>71</v>
      </c>
      <c r="B18" s="7">
        <v>3030744.44</v>
      </c>
      <c r="C18" s="7">
        <v>40600</v>
      </c>
      <c r="D18" s="7">
        <f t="shared" si="0"/>
        <v>3071344.44</v>
      </c>
      <c r="E18" s="7">
        <v>1202456.23</v>
      </c>
      <c r="F18" s="7">
        <v>1202456.23</v>
      </c>
      <c r="G18" s="7">
        <f t="shared" si="1"/>
        <v>1868888.21</v>
      </c>
      <c r="H18" s="13">
        <v>2500</v>
      </c>
    </row>
    <row r="19" spans="1:8" ht="11.25">
      <c r="A19" s="26" t="s">
        <v>72</v>
      </c>
      <c r="B19" s="7">
        <v>9041049.7</v>
      </c>
      <c r="C19" s="7">
        <v>-24467.58</v>
      </c>
      <c r="D19" s="7">
        <f t="shared" si="0"/>
        <v>9016582.12</v>
      </c>
      <c r="E19" s="7">
        <v>1450353.59</v>
      </c>
      <c r="F19" s="7">
        <v>1450353.59</v>
      </c>
      <c r="G19" s="7">
        <f t="shared" si="1"/>
        <v>7566228.529999999</v>
      </c>
      <c r="H19" s="13">
        <v>2600</v>
      </c>
    </row>
    <row r="20" spans="1:8" ht="11.25">
      <c r="A20" s="26" t="s">
        <v>73</v>
      </c>
      <c r="B20" s="7">
        <v>1896983.58</v>
      </c>
      <c r="C20" s="7">
        <v>3713.16</v>
      </c>
      <c r="D20" s="7">
        <f t="shared" si="0"/>
        <v>1900696.74</v>
      </c>
      <c r="E20" s="7">
        <v>3713.16</v>
      </c>
      <c r="F20" s="7">
        <v>3713.16</v>
      </c>
      <c r="G20" s="7">
        <f t="shared" si="1"/>
        <v>1896983.58</v>
      </c>
      <c r="H20" s="13">
        <v>2700</v>
      </c>
    </row>
    <row r="21" spans="1:8" ht="11.25">
      <c r="A21" s="26" t="s">
        <v>74</v>
      </c>
      <c r="B21" s="7">
        <v>47992</v>
      </c>
      <c r="C21" s="7">
        <v>0</v>
      </c>
      <c r="D21" s="7">
        <f t="shared" si="0"/>
        <v>47992</v>
      </c>
      <c r="E21" s="7">
        <v>0</v>
      </c>
      <c r="F21" s="7">
        <v>0</v>
      </c>
      <c r="G21" s="7">
        <f t="shared" si="1"/>
        <v>47992</v>
      </c>
      <c r="H21" s="13">
        <v>2800</v>
      </c>
    </row>
    <row r="22" spans="1:8" ht="11.25">
      <c r="A22" s="26" t="s">
        <v>75</v>
      </c>
      <c r="B22" s="7">
        <v>1186238.42</v>
      </c>
      <c r="C22" s="7">
        <v>34169.52</v>
      </c>
      <c r="D22" s="7">
        <f t="shared" si="0"/>
        <v>1220407.94</v>
      </c>
      <c r="E22" s="7">
        <v>23036.08</v>
      </c>
      <c r="F22" s="7">
        <v>23036.08</v>
      </c>
      <c r="G22" s="7">
        <f t="shared" si="1"/>
        <v>1197371.8599999999</v>
      </c>
      <c r="H22" s="13">
        <v>2900</v>
      </c>
    </row>
    <row r="23" spans="1:8" ht="11.25">
      <c r="A23" s="24" t="s">
        <v>59</v>
      </c>
      <c r="B23" s="18">
        <f>SUM(B24:B32)</f>
        <v>82538999.09</v>
      </c>
      <c r="C23" s="18">
        <f>SUM(C24:C32)</f>
        <v>5459510.86</v>
      </c>
      <c r="D23" s="18">
        <f t="shared" si="0"/>
        <v>87998509.95</v>
      </c>
      <c r="E23" s="18">
        <f>SUM(E24:E32)</f>
        <v>33634135.29</v>
      </c>
      <c r="F23" s="18">
        <f>SUM(F24:F32)</f>
        <v>15957264.24</v>
      </c>
      <c r="G23" s="18">
        <f t="shared" si="1"/>
        <v>54364374.660000004</v>
      </c>
      <c r="H23" s="25">
        <v>0</v>
      </c>
    </row>
    <row r="24" spans="1:8" ht="11.25">
      <c r="A24" s="26" t="s">
        <v>76</v>
      </c>
      <c r="B24" s="7">
        <v>20271791.9</v>
      </c>
      <c r="C24" s="7">
        <v>97428</v>
      </c>
      <c r="D24" s="7">
        <f t="shared" si="0"/>
        <v>20369219.9</v>
      </c>
      <c r="E24" s="7">
        <v>4902755.32</v>
      </c>
      <c r="F24" s="7">
        <v>4902755.32</v>
      </c>
      <c r="G24" s="7">
        <f t="shared" si="1"/>
        <v>15466464.579999998</v>
      </c>
      <c r="H24" s="13">
        <v>3100</v>
      </c>
    </row>
    <row r="25" spans="1:8" ht="11.25">
      <c r="A25" s="26" t="s">
        <v>77</v>
      </c>
      <c r="B25" s="7">
        <v>682901.82</v>
      </c>
      <c r="C25" s="7">
        <v>18890.66</v>
      </c>
      <c r="D25" s="7">
        <f t="shared" si="0"/>
        <v>701792.48</v>
      </c>
      <c r="E25" s="7">
        <v>110368.88</v>
      </c>
      <c r="F25" s="7">
        <v>108182.28</v>
      </c>
      <c r="G25" s="7">
        <f t="shared" si="1"/>
        <v>591423.6</v>
      </c>
      <c r="H25" s="13">
        <v>3200</v>
      </c>
    </row>
    <row r="26" spans="1:8" ht="11.25">
      <c r="A26" s="26" t="s">
        <v>78</v>
      </c>
      <c r="B26" s="7">
        <v>6756257.42</v>
      </c>
      <c r="C26" s="7">
        <v>-50601.1</v>
      </c>
      <c r="D26" s="7">
        <f t="shared" si="0"/>
        <v>6705656.32</v>
      </c>
      <c r="E26" s="7">
        <v>587289.54</v>
      </c>
      <c r="F26" s="7">
        <v>587289.54</v>
      </c>
      <c r="G26" s="7">
        <f t="shared" si="1"/>
        <v>6118366.78</v>
      </c>
      <c r="H26" s="13">
        <v>3300</v>
      </c>
    </row>
    <row r="27" spans="1:8" ht="11.25">
      <c r="A27" s="26" t="s">
        <v>79</v>
      </c>
      <c r="B27" s="7">
        <v>830305.58</v>
      </c>
      <c r="C27" s="7">
        <v>1505.8</v>
      </c>
      <c r="D27" s="7">
        <f t="shared" si="0"/>
        <v>831811.38</v>
      </c>
      <c r="E27" s="7">
        <v>44384.15</v>
      </c>
      <c r="F27" s="7">
        <v>44384.15</v>
      </c>
      <c r="G27" s="7">
        <f t="shared" si="1"/>
        <v>787427.23</v>
      </c>
      <c r="H27" s="13">
        <v>3400</v>
      </c>
    </row>
    <row r="28" spans="1:8" ht="11.25">
      <c r="A28" s="26" t="s">
        <v>80</v>
      </c>
      <c r="B28" s="7">
        <v>27583501.19</v>
      </c>
      <c r="C28" s="7">
        <v>-30218.33</v>
      </c>
      <c r="D28" s="7">
        <f t="shared" si="0"/>
        <v>27553282.860000003</v>
      </c>
      <c r="E28" s="7">
        <v>6354633.82</v>
      </c>
      <c r="F28" s="7">
        <v>6354633.82</v>
      </c>
      <c r="G28" s="7">
        <f t="shared" si="1"/>
        <v>21198649.040000003</v>
      </c>
      <c r="H28" s="13">
        <v>3500</v>
      </c>
    </row>
    <row r="29" spans="1:8" ht="11.25">
      <c r="A29" s="26" t="s">
        <v>81</v>
      </c>
      <c r="B29" s="7">
        <v>622054.8</v>
      </c>
      <c r="C29" s="7">
        <v>-6411.98</v>
      </c>
      <c r="D29" s="7">
        <f t="shared" si="0"/>
        <v>615642.8200000001</v>
      </c>
      <c r="E29" s="7">
        <v>142416.28</v>
      </c>
      <c r="F29" s="7">
        <v>142416.28</v>
      </c>
      <c r="G29" s="7">
        <f t="shared" si="1"/>
        <v>473226.54000000004</v>
      </c>
      <c r="H29" s="13">
        <v>3600</v>
      </c>
    </row>
    <row r="30" spans="1:8" ht="11.25">
      <c r="A30" s="26" t="s">
        <v>82</v>
      </c>
      <c r="B30" s="7">
        <v>194880.63</v>
      </c>
      <c r="C30" s="7">
        <v>33822.68</v>
      </c>
      <c r="D30" s="7">
        <f t="shared" si="0"/>
        <v>228703.31</v>
      </c>
      <c r="E30" s="7">
        <v>85233.21</v>
      </c>
      <c r="F30" s="7">
        <v>85233.21</v>
      </c>
      <c r="G30" s="7">
        <f t="shared" si="1"/>
        <v>143470.09999999998</v>
      </c>
      <c r="H30" s="13">
        <v>3700</v>
      </c>
    </row>
    <row r="31" spans="1:8" ht="11.25">
      <c r="A31" s="26" t="s">
        <v>83</v>
      </c>
      <c r="B31" s="7">
        <v>22663666.8</v>
      </c>
      <c r="C31" s="7">
        <v>14257.13</v>
      </c>
      <c r="D31" s="7">
        <f t="shared" si="0"/>
        <v>22677923.93</v>
      </c>
      <c r="E31" s="7">
        <v>18825408.49</v>
      </c>
      <c r="F31" s="7">
        <v>1150724.04</v>
      </c>
      <c r="G31" s="7">
        <f t="shared" si="1"/>
        <v>3852515.4400000013</v>
      </c>
      <c r="H31" s="13">
        <v>3800</v>
      </c>
    </row>
    <row r="32" spans="1:8" ht="11.25">
      <c r="A32" s="26" t="s">
        <v>18</v>
      </c>
      <c r="B32" s="7">
        <v>2933638.95</v>
      </c>
      <c r="C32" s="7">
        <v>5380838</v>
      </c>
      <c r="D32" s="7">
        <f t="shared" si="0"/>
        <v>8314476.95</v>
      </c>
      <c r="E32" s="7">
        <v>2581645.6</v>
      </c>
      <c r="F32" s="7">
        <v>2581645.6</v>
      </c>
      <c r="G32" s="7">
        <f t="shared" si="1"/>
        <v>5732831.35</v>
      </c>
      <c r="H32" s="13">
        <v>3900</v>
      </c>
    </row>
    <row r="33" spans="1:8" ht="11.25">
      <c r="A33" s="24" t="s">
        <v>124</v>
      </c>
      <c r="B33" s="18">
        <f>SUM(B34:B42)</f>
        <v>39148955.11</v>
      </c>
      <c r="C33" s="18">
        <f>SUM(C34:C42)</f>
        <v>-6286841.29</v>
      </c>
      <c r="D33" s="18">
        <f t="shared" si="0"/>
        <v>32862113.82</v>
      </c>
      <c r="E33" s="18">
        <f>SUM(E34:E42)</f>
        <v>10865761.82</v>
      </c>
      <c r="F33" s="18">
        <f>SUM(F34:F42)</f>
        <v>10865326.82</v>
      </c>
      <c r="G33" s="18">
        <f t="shared" si="1"/>
        <v>21996352</v>
      </c>
      <c r="H33" s="25">
        <v>0</v>
      </c>
    </row>
    <row r="34" spans="1:8" ht="11.25">
      <c r="A34" s="26" t="s">
        <v>84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  <c r="H34" s="13">
        <v>4100</v>
      </c>
    </row>
    <row r="35" spans="1:8" ht="11.25">
      <c r="A35" s="26" t="s">
        <v>85</v>
      </c>
      <c r="B35" s="7">
        <v>6735610.62</v>
      </c>
      <c r="C35" s="7">
        <v>0</v>
      </c>
      <c r="D35" s="7">
        <f t="shared" si="0"/>
        <v>6735610.62</v>
      </c>
      <c r="E35" s="7">
        <v>1831262.48</v>
      </c>
      <c r="F35" s="7">
        <v>1831262.48</v>
      </c>
      <c r="G35" s="7">
        <f t="shared" si="1"/>
        <v>4904348.140000001</v>
      </c>
      <c r="H35" s="13">
        <v>4200</v>
      </c>
    </row>
    <row r="36" spans="1:8" ht="11.25">
      <c r="A36" s="26" t="s">
        <v>86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  <c r="H36" s="13">
        <v>4300</v>
      </c>
    </row>
    <row r="37" spans="1:8" ht="11.25">
      <c r="A37" s="26" t="s">
        <v>87</v>
      </c>
      <c r="B37" s="7">
        <v>17117839.09</v>
      </c>
      <c r="C37" s="7">
        <v>-6286841.29</v>
      </c>
      <c r="D37" s="7">
        <f t="shared" si="0"/>
        <v>10830997.8</v>
      </c>
      <c r="E37" s="7">
        <v>5193919.14</v>
      </c>
      <c r="F37" s="7">
        <v>5193484.14</v>
      </c>
      <c r="G37" s="7">
        <f t="shared" si="1"/>
        <v>5637078.660000001</v>
      </c>
      <c r="H37" s="13">
        <v>4400</v>
      </c>
    </row>
    <row r="38" spans="1:8" ht="11.25">
      <c r="A38" s="26" t="s">
        <v>39</v>
      </c>
      <c r="B38" s="7">
        <v>15295505.4</v>
      </c>
      <c r="C38" s="7">
        <v>0</v>
      </c>
      <c r="D38" s="7">
        <f t="shared" si="0"/>
        <v>15295505.4</v>
      </c>
      <c r="E38" s="7">
        <v>3840580.2</v>
      </c>
      <c r="F38" s="7">
        <v>3840580.2</v>
      </c>
      <c r="G38" s="7">
        <f t="shared" si="1"/>
        <v>11454925.2</v>
      </c>
      <c r="H38" s="13">
        <v>4500</v>
      </c>
    </row>
    <row r="39" spans="1:8" ht="11.25">
      <c r="A39" s="26" t="s">
        <v>88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  <c r="H39" s="13">
        <v>4600</v>
      </c>
    </row>
    <row r="40" spans="1:8" ht="11.25">
      <c r="A40" s="26" t="s">
        <v>89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  <c r="H40" s="13">
        <v>4700</v>
      </c>
    </row>
    <row r="41" spans="1:8" ht="11.25">
      <c r="A41" s="26" t="s">
        <v>35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  <c r="H41" s="13">
        <v>4800</v>
      </c>
    </row>
    <row r="42" spans="1:8" ht="11.25">
      <c r="A42" s="26" t="s">
        <v>90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  <c r="H42" s="13">
        <v>4900</v>
      </c>
    </row>
    <row r="43" spans="1:8" ht="11.25">
      <c r="A43" s="24" t="s">
        <v>125</v>
      </c>
      <c r="B43" s="18">
        <f>SUM(B44:B52)</f>
        <v>438407.94</v>
      </c>
      <c r="C43" s="18">
        <f>SUM(C44:C52)</f>
        <v>-14172.63</v>
      </c>
      <c r="D43" s="18">
        <f t="shared" si="0"/>
        <v>424235.31</v>
      </c>
      <c r="E43" s="18">
        <f>SUM(E44:E52)</f>
        <v>0</v>
      </c>
      <c r="F43" s="18">
        <f>SUM(F44:F52)</f>
        <v>0</v>
      </c>
      <c r="G43" s="18">
        <f t="shared" si="1"/>
        <v>424235.31</v>
      </c>
      <c r="H43" s="25">
        <v>0</v>
      </c>
    </row>
    <row r="44" spans="1:8" ht="11.25">
      <c r="A44" s="6" t="s">
        <v>91</v>
      </c>
      <c r="B44" s="7">
        <v>387179.94</v>
      </c>
      <c r="C44" s="7">
        <v>-5921.5</v>
      </c>
      <c r="D44" s="7">
        <f t="shared" si="0"/>
        <v>381258.44</v>
      </c>
      <c r="E44" s="7">
        <v>0</v>
      </c>
      <c r="F44" s="7">
        <v>0</v>
      </c>
      <c r="G44" s="7">
        <f t="shared" si="1"/>
        <v>381258.44</v>
      </c>
      <c r="H44" s="13">
        <v>5100</v>
      </c>
    </row>
    <row r="45" spans="1:8" ht="11.25">
      <c r="A45" s="26" t="s">
        <v>92</v>
      </c>
      <c r="B45" s="7">
        <v>0</v>
      </c>
      <c r="C45" s="7">
        <v>0</v>
      </c>
      <c r="D45" s="7">
        <f t="shared" si="0"/>
        <v>0</v>
      </c>
      <c r="E45" s="7">
        <v>0</v>
      </c>
      <c r="F45" s="7">
        <v>0</v>
      </c>
      <c r="G45" s="7">
        <f t="shared" si="1"/>
        <v>0</v>
      </c>
      <c r="H45" s="13">
        <v>5200</v>
      </c>
    </row>
    <row r="46" spans="1:8" ht="11.25">
      <c r="A46" s="26" t="s">
        <v>93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  <c r="H46" s="13">
        <v>5300</v>
      </c>
    </row>
    <row r="47" spans="1:8" ht="11.25">
      <c r="A47" s="26" t="s">
        <v>94</v>
      </c>
      <c r="B47" s="7">
        <v>37998</v>
      </c>
      <c r="C47" s="7">
        <v>-8251.13</v>
      </c>
      <c r="D47" s="7">
        <f t="shared" si="0"/>
        <v>29746.870000000003</v>
      </c>
      <c r="E47" s="7">
        <v>0</v>
      </c>
      <c r="F47" s="7">
        <v>0</v>
      </c>
      <c r="G47" s="7">
        <f t="shared" si="1"/>
        <v>29746.870000000003</v>
      </c>
      <c r="H47" s="13">
        <v>5400</v>
      </c>
    </row>
    <row r="48" spans="1:8" ht="11.25">
      <c r="A48" s="26" t="s">
        <v>95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  <c r="H48" s="13">
        <v>5500</v>
      </c>
    </row>
    <row r="49" spans="1:8" ht="11.25">
      <c r="A49" s="26" t="s">
        <v>96</v>
      </c>
      <c r="B49" s="7">
        <v>13230</v>
      </c>
      <c r="C49" s="7">
        <v>0</v>
      </c>
      <c r="D49" s="7">
        <f t="shared" si="0"/>
        <v>13230</v>
      </c>
      <c r="E49" s="7">
        <v>0</v>
      </c>
      <c r="F49" s="7">
        <v>0</v>
      </c>
      <c r="G49" s="7">
        <f t="shared" si="1"/>
        <v>13230</v>
      </c>
      <c r="H49" s="13">
        <v>5600</v>
      </c>
    </row>
    <row r="50" spans="1:8" ht="11.25">
      <c r="A50" s="26" t="s">
        <v>97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  <c r="H50" s="13">
        <v>5700</v>
      </c>
    </row>
    <row r="51" spans="1:8" ht="11.25">
      <c r="A51" s="26" t="s">
        <v>98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  <c r="H51" s="13">
        <v>5800</v>
      </c>
    </row>
    <row r="52" spans="1:8" ht="11.25">
      <c r="A52" s="26" t="s">
        <v>99</v>
      </c>
      <c r="B52" s="7">
        <v>0</v>
      </c>
      <c r="C52" s="7">
        <v>0</v>
      </c>
      <c r="D52" s="7">
        <f t="shared" si="0"/>
        <v>0</v>
      </c>
      <c r="E52" s="7">
        <v>0</v>
      </c>
      <c r="F52" s="7">
        <v>0</v>
      </c>
      <c r="G52" s="7">
        <f t="shared" si="1"/>
        <v>0</v>
      </c>
      <c r="H52" s="13">
        <v>5900</v>
      </c>
    </row>
    <row r="53" spans="1:8" ht="11.25">
      <c r="A53" s="24" t="s">
        <v>60</v>
      </c>
      <c r="B53" s="18">
        <f>SUM(B54:B56)</f>
        <v>32160729.87</v>
      </c>
      <c r="C53" s="18">
        <f>SUM(C54:C56)</f>
        <v>73176852.06</v>
      </c>
      <c r="D53" s="18">
        <f t="shared" si="0"/>
        <v>105337581.93</v>
      </c>
      <c r="E53" s="18">
        <f>SUM(E54:E56)</f>
        <v>38984364.16</v>
      </c>
      <c r="F53" s="18">
        <f>SUM(F54:F56)</f>
        <v>38984364.16</v>
      </c>
      <c r="G53" s="18">
        <f t="shared" si="1"/>
        <v>66353217.77000001</v>
      </c>
      <c r="H53" s="25">
        <v>0</v>
      </c>
    </row>
    <row r="54" spans="1:8" ht="11.25">
      <c r="A54" s="26" t="s">
        <v>100</v>
      </c>
      <c r="B54" s="7">
        <v>22160729.87</v>
      </c>
      <c r="C54" s="7">
        <v>73176852.06</v>
      </c>
      <c r="D54" s="7">
        <f t="shared" si="0"/>
        <v>95337581.93</v>
      </c>
      <c r="E54" s="7">
        <v>38984364.16</v>
      </c>
      <c r="F54" s="7">
        <v>38984364.16</v>
      </c>
      <c r="G54" s="7">
        <f t="shared" si="1"/>
        <v>56353217.77000001</v>
      </c>
      <c r="H54" s="13">
        <v>6100</v>
      </c>
    </row>
    <row r="55" spans="1:8" ht="11.25">
      <c r="A55" s="26" t="s">
        <v>101</v>
      </c>
      <c r="B55" s="7">
        <v>10000000</v>
      </c>
      <c r="C55" s="7">
        <v>0</v>
      </c>
      <c r="D55" s="7">
        <f t="shared" si="0"/>
        <v>10000000</v>
      </c>
      <c r="E55" s="7">
        <v>0</v>
      </c>
      <c r="F55" s="7">
        <v>0</v>
      </c>
      <c r="G55" s="7">
        <f t="shared" si="1"/>
        <v>10000000</v>
      </c>
      <c r="H55" s="13">
        <v>6200</v>
      </c>
    </row>
    <row r="56" spans="1:8" ht="11.25">
      <c r="A56" s="26" t="s">
        <v>102</v>
      </c>
      <c r="B56" s="7">
        <v>0</v>
      </c>
      <c r="C56" s="7">
        <v>0</v>
      </c>
      <c r="D56" s="7">
        <f t="shared" si="0"/>
        <v>0</v>
      </c>
      <c r="E56" s="7">
        <v>0</v>
      </c>
      <c r="F56" s="7">
        <v>0</v>
      </c>
      <c r="G56" s="7">
        <f t="shared" si="1"/>
        <v>0</v>
      </c>
      <c r="H56" s="13">
        <v>6300</v>
      </c>
    </row>
    <row r="57" spans="1:8" ht="11.25">
      <c r="A57" s="24" t="s">
        <v>126</v>
      </c>
      <c r="B57" s="18">
        <f>SUM(B58:B64)</f>
        <v>0</v>
      </c>
      <c r="C57" s="18">
        <f>SUM(C58:C64)</f>
        <v>0</v>
      </c>
      <c r="D57" s="18">
        <f t="shared" si="0"/>
        <v>0</v>
      </c>
      <c r="E57" s="18">
        <f>SUM(E58:E64)</f>
        <v>0</v>
      </c>
      <c r="F57" s="18">
        <f>SUM(F58:F64)</f>
        <v>0</v>
      </c>
      <c r="G57" s="18">
        <f t="shared" si="1"/>
        <v>0</v>
      </c>
      <c r="H57" s="25">
        <v>0</v>
      </c>
    </row>
    <row r="58" spans="1:8" ht="11.25">
      <c r="A58" s="26" t="s">
        <v>103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  <c r="H58" s="13">
        <v>7100</v>
      </c>
    </row>
    <row r="59" spans="1:8" ht="11.25">
      <c r="A59" s="26" t="s">
        <v>104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  <c r="H59" s="13">
        <v>7200</v>
      </c>
    </row>
    <row r="60" spans="1:8" ht="11.25">
      <c r="A60" s="26" t="s">
        <v>105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  <c r="H60" s="13">
        <v>7300</v>
      </c>
    </row>
    <row r="61" spans="1:8" ht="11.25">
      <c r="A61" s="26" t="s">
        <v>106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  <c r="H61" s="13">
        <v>7400</v>
      </c>
    </row>
    <row r="62" spans="1:8" ht="11.25">
      <c r="A62" s="26" t="s">
        <v>107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  <c r="H62" s="13">
        <v>7500</v>
      </c>
    </row>
    <row r="63" spans="1:8" ht="11.25">
      <c r="A63" s="26" t="s">
        <v>108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  <c r="H63" s="13">
        <v>7600</v>
      </c>
    </row>
    <row r="64" spans="1:8" ht="11.25">
      <c r="A64" s="26" t="s">
        <v>109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  <c r="H64" s="13">
        <v>7900</v>
      </c>
    </row>
    <row r="65" spans="1:8" ht="11.25">
      <c r="A65" s="24" t="s">
        <v>127</v>
      </c>
      <c r="B65" s="18">
        <f>SUM(B66:B68)</f>
        <v>11583485.18</v>
      </c>
      <c r="C65" s="18">
        <f>SUM(C66:C68)</f>
        <v>-9083682.44</v>
      </c>
      <c r="D65" s="18">
        <f t="shared" si="0"/>
        <v>2499802.74</v>
      </c>
      <c r="E65" s="18">
        <f>SUM(E66:E68)</f>
        <v>917449.04</v>
      </c>
      <c r="F65" s="18">
        <f>SUM(F66:F68)</f>
        <v>917449.04</v>
      </c>
      <c r="G65" s="18">
        <f t="shared" si="1"/>
        <v>1582353.7000000002</v>
      </c>
      <c r="H65" s="25">
        <v>0</v>
      </c>
    </row>
    <row r="66" spans="1:8" ht="11.25">
      <c r="A66" s="26" t="s">
        <v>36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  <c r="H66" s="13">
        <v>8100</v>
      </c>
    </row>
    <row r="67" spans="1:8" ht="11.25">
      <c r="A67" s="26" t="s">
        <v>37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  <c r="H67" s="13">
        <v>8300</v>
      </c>
    </row>
    <row r="68" spans="1:8" ht="11.25">
      <c r="A68" s="26" t="s">
        <v>38</v>
      </c>
      <c r="B68" s="7">
        <v>11583485.18</v>
      </c>
      <c r="C68" s="7">
        <v>-9083682.44</v>
      </c>
      <c r="D68" s="7">
        <f t="shared" si="0"/>
        <v>2499802.74</v>
      </c>
      <c r="E68" s="7">
        <v>917449.04</v>
      </c>
      <c r="F68" s="7">
        <v>917449.04</v>
      </c>
      <c r="G68" s="7">
        <f t="shared" si="1"/>
        <v>1582353.7000000002</v>
      </c>
      <c r="H68" s="13">
        <v>8500</v>
      </c>
    </row>
    <row r="69" spans="1:8" ht="11.25">
      <c r="A69" s="24" t="s">
        <v>61</v>
      </c>
      <c r="B69" s="18">
        <f>SUM(B70:B76)</f>
        <v>13197000</v>
      </c>
      <c r="C69" s="18">
        <f>SUM(C70:C76)</f>
        <v>-648169.18</v>
      </c>
      <c r="D69" s="18">
        <f t="shared" si="0"/>
        <v>12548830.82</v>
      </c>
      <c r="E69" s="18">
        <f>SUM(E70:E76)</f>
        <v>5221596.25</v>
      </c>
      <c r="F69" s="18">
        <f>SUM(F70:F76)</f>
        <v>5221596.25</v>
      </c>
      <c r="G69" s="18">
        <f t="shared" si="1"/>
        <v>7327234.57</v>
      </c>
      <c r="H69" s="25">
        <v>0</v>
      </c>
    </row>
    <row r="70" spans="1:8" ht="11.25">
      <c r="A70" s="26" t="s">
        <v>110</v>
      </c>
      <c r="B70" s="7">
        <v>13000000</v>
      </c>
      <c r="C70" s="7">
        <v>-875062.51</v>
      </c>
      <c r="D70" s="7">
        <f aca="true" t="shared" si="2" ref="D70:D76">B70+C70</f>
        <v>12124937.49</v>
      </c>
      <c r="E70" s="7">
        <v>4875000</v>
      </c>
      <c r="F70" s="7">
        <v>4875000</v>
      </c>
      <c r="G70" s="7">
        <f aca="true" t="shared" si="3" ref="G70:G76">D70-E70</f>
        <v>7249937.49</v>
      </c>
      <c r="H70" s="13">
        <v>9100</v>
      </c>
    </row>
    <row r="71" spans="1:8" ht="11.25">
      <c r="A71" s="26" t="s">
        <v>111</v>
      </c>
      <c r="B71" s="7">
        <v>197000</v>
      </c>
      <c r="C71" s="7">
        <v>226893.33</v>
      </c>
      <c r="D71" s="7">
        <f t="shared" si="2"/>
        <v>423893.32999999996</v>
      </c>
      <c r="E71" s="7">
        <v>346596.25</v>
      </c>
      <c r="F71" s="7">
        <v>346596.25</v>
      </c>
      <c r="G71" s="7">
        <f t="shared" si="3"/>
        <v>77297.07999999996</v>
      </c>
      <c r="H71" s="13">
        <v>9200</v>
      </c>
    </row>
    <row r="72" spans="1:8" ht="11.25">
      <c r="A72" s="26" t="s">
        <v>112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  <c r="H72" s="13">
        <v>9300</v>
      </c>
    </row>
    <row r="73" spans="1:8" ht="11.25">
      <c r="A73" s="26" t="s">
        <v>113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  <c r="H73" s="13">
        <v>9400</v>
      </c>
    </row>
    <row r="74" spans="1:8" ht="11.25">
      <c r="A74" s="26" t="s">
        <v>114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  <c r="H74" s="13">
        <v>9500</v>
      </c>
    </row>
    <row r="75" spans="1:8" ht="11.25">
      <c r="A75" s="26" t="s">
        <v>115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  <c r="H75" s="13">
        <v>9600</v>
      </c>
    </row>
    <row r="76" spans="1:8" ht="11.25">
      <c r="A76" s="27" t="s">
        <v>116</v>
      </c>
      <c r="B76" s="19">
        <v>0</v>
      </c>
      <c r="C76" s="19">
        <v>0</v>
      </c>
      <c r="D76" s="19">
        <f t="shared" si="2"/>
        <v>0</v>
      </c>
      <c r="E76" s="19">
        <v>0</v>
      </c>
      <c r="F76" s="19">
        <v>0</v>
      </c>
      <c r="G76" s="19">
        <f t="shared" si="3"/>
        <v>0</v>
      </c>
      <c r="H76" s="13">
        <v>9900</v>
      </c>
    </row>
    <row r="77" spans="1:8" ht="11.25">
      <c r="A77" s="14" t="s">
        <v>50</v>
      </c>
      <c r="B77" s="20">
        <f aca="true" t="shared" si="4" ref="B77:G77">SUM(B5+B13+B23+B33+B43+B53+B57+B65+B69)</f>
        <v>333988601.76</v>
      </c>
      <c r="C77" s="20">
        <f t="shared" si="4"/>
        <v>67482011.66</v>
      </c>
      <c r="D77" s="20">
        <f t="shared" si="4"/>
        <v>401470613.42</v>
      </c>
      <c r="E77" s="20">
        <f t="shared" si="4"/>
        <v>125116617.49999999</v>
      </c>
      <c r="F77" s="20">
        <f t="shared" si="4"/>
        <v>106343708.16000001</v>
      </c>
      <c r="G77" s="20">
        <f t="shared" si="4"/>
        <v>276353995.92</v>
      </c>
      <c r="H77" s="33"/>
    </row>
    <row r="78" ht="11.25">
      <c r="H78" s="33"/>
    </row>
    <row r="79" spans="1:8" ht="11.25">
      <c r="A79" s="1" t="s">
        <v>120</v>
      </c>
      <c r="H79" s="33"/>
    </row>
    <row r="80" spans="1:8" ht="11.25">
      <c r="A80" s="34" t="s">
        <v>180</v>
      </c>
      <c r="B80" s="35"/>
      <c r="C80" s="35"/>
      <c r="H80" s="33"/>
    </row>
    <row r="81" spans="1:3" ht="11.25">
      <c r="A81" s="34" t="s">
        <v>181</v>
      </c>
      <c r="B81" s="35" t="s">
        <v>182</v>
      </c>
      <c r="C81" s="35"/>
    </row>
    <row r="82" spans="1:3" ht="11.25">
      <c r="A82" s="34"/>
      <c r="B82" s="35" t="s">
        <v>183</v>
      </c>
      <c r="C82" s="35"/>
    </row>
    <row r="83" spans="1:3" ht="11.25">
      <c r="A83" s="34"/>
      <c r="B83" s="35"/>
      <c r="C83" s="35"/>
    </row>
    <row r="84" spans="1:5" ht="11.25">
      <c r="A84" s="34"/>
      <c r="B84" s="35"/>
      <c r="E84" s="36" t="s">
        <v>184</v>
      </c>
    </row>
    <row r="85" spans="1:5" ht="11.25">
      <c r="A85" s="34"/>
      <c r="B85" s="35"/>
      <c r="E85" s="36" t="s">
        <v>185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portrait" paperSize="141" scale="7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F27" sqref="F27"/>
    </sheetView>
  </sheetViews>
  <sheetFormatPr defaultColWidth="12" defaultRowHeight="11.25"/>
  <cols>
    <col min="1" max="1" width="0.328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39" t="s">
        <v>130</v>
      </c>
      <c r="B1" s="37"/>
      <c r="C1" s="37"/>
      <c r="D1" s="37"/>
      <c r="E1" s="37"/>
      <c r="F1" s="37"/>
      <c r="G1" s="37"/>
      <c r="H1" s="38"/>
    </row>
    <row r="2" spans="1:8" ht="11.25">
      <c r="A2" s="45" t="s">
        <v>51</v>
      </c>
      <c r="B2" s="42"/>
      <c r="C2" s="39" t="s">
        <v>57</v>
      </c>
      <c r="D2" s="37"/>
      <c r="E2" s="37"/>
      <c r="F2" s="37"/>
      <c r="G2" s="38"/>
      <c r="H2" s="40" t="s">
        <v>56</v>
      </c>
    </row>
    <row r="3" spans="1:8" ht="24.75" customHeight="1">
      <c r="A3" s="46"/>
      <c r="B3" s="43"/>
      <c r="C3" s="4" t="s">
        <v>52</v>
      </c>
      <c r="D3" s="4" t="s">
        <v>117</v>
      </c>
      <c r="E3" s="4" t="s">
        <v>53</v>
      </c>
      <c r="F3" s="4" t="s">
        <v>54</v>
      </c>
      <c r="G3" s="4" t="s">
        <v>55</v>
      </c>
      <c r="H3" s="41"/>
    </row>
    <row r="4" spans="1:8" ht="11.25">
      <c r="A4" s="47"/>
      <c r="B4" s="44"/>
      <c r="C4" s="5">
        <v>1</v>
      </c>
      <c r="D4" s="5">
        <v>2</v>
      </c>
      <c r="E4" s="5" t="s">
        <v>118</v>
      </c>
      <c r="F4" s="5">
        <v>4</v>
      </c>
      <c r="G4" s="5">
        <v>5</v>
      </c>
      <c r="H4" s="5" t="s">
        <v>119</v>
      </c>
    </row>
    <row r="5" spans="1:8" ht="11.25">
      <c r="A5" s="3"/>
      <c r="B5" s="8" t="s">
        <v>0</v>
      </c>
      <c r="C5" s="21">
        <v>261510473.37</v>
      </c>
      <c r="D5" s="21">
        <v>4278077.18</v>
      </c>
      <c r="E5" s="21">
        <f>C5+D5</f>
        <v>265788550.55</v>
      </c>
      <c r="F5" s="21">
        <v>76499224.1</v>
      </c>
      <c r="G5" s="21">
        <v>57726314.76</v>
      </c>
      <c r="H5" s="21">
        <f>E5-F5</f>
        <v>189289326.45000002</v>
      </c>
    </row>
    <row r="6" spans="1:8" ht="11.25">
      <c r="A6" s="3"/>
      <c r="B6" s="8" t="s">
        <v>1</v>
      </c>
      <c r="C6" s="21">
        <v>44182622.99</v>
      </c>
      <c r="D6" s="21">
        <v>64078996.99</v>
      </c>
      <c r="E6" s="21">
        <f>C6+D6</f>
        <v>108261619.98</v>
      </c>
      <c r="F6" s="21">
        <v>39901813.2</v>
      </c>
      <c r="G6" s="21">
        <v>39901813.2</v>
      </c>
      <c r="H6" s="21">
        <f>E6-F6</f>
        <v>68359806.78</v>
      </c>
    </row>
    <row r="7" spans="1:8" ht="11.25">
      <c r="A7" s="3"/>
      <c r="B7" s="8" t="s">
        <v>2</v>
      </c>
      <c r="C7" s="21">
        <v>13000000</v>
      </c>
      <c r="D7" s="21">
        <v>-875062.51</v>
      </c>
      <c r="E7" s="21">
        <f>C7+D7</f>
        <v>12124937.49</v>
      </c>
      <c r="F7" s="21">
        <v>4875000</v>
      </c>
      <c r="G7" s="21">
        <v>4875000</v>
      </c>
      <c r="H7" s="21">
        <f>E7-F7</f>
        <v>7249937.49</v>
      </c>
    </row>
    <row r="8" spans="1:8" ht="11.25">
      <c r="A8" s="3"/>
      <c r="B8" s="8" t="s">
        <v>39</v>
      </c>
      <c r="C8" s="21">
        <v>15295505.4</v>
      </c>
      <c r="D8" s="21">
        <v>0</v>
      </c>
      <c r="E8" s="21">
        <f>C8+D8</f>
        <v>15295505.4</v>
      </c>
      <c r="F8" s="21">
        <v>3840580.2</v>
      </c>
      <c r="G8" s="21">
        <v>3840580.2</v>
      </c>
      <c r="H8" s="21">
        <f>E8-F8</f>
        <v>11454925.2</v>
      </c>
    </row>
    <row r="9" spans="1:8" ht="11.25">
      <c r="A9" s="3"/>
      <c r="B9" s="16" t="s">
        <v>36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ht="11.25">
      <c r="A10" s="9"/>
      <c r="B10" s="14" t="s">
        <v>50</v>
      </c>
      <c r="C10" s="20">
        <f aca="true" t="shared" si="0" ref="C10:H10">SUM(C5+C6+C7+C8+C9)</f>
        <v>333988601.76</v>
      </c>
      <c r="D10" s="20">
        <f t="shared" si="0"/>
        <v>67482011.66</v>
      </c>
      <c r="E10" s="20">
        <f t="shared" si="0"/>
        <v>401470613.42</v>
      </c>
      <c r="F10" s="20">
        <f t="shared" si="0"/>
        <v>125116617.5</v>
      </c>
      <c r="G10" s="20">
        <f t="shared" si="0"/>
        <v>106343708.16000001</v>
      </c>
      <c r="H10" s="20">
        <f t="shared" si="0"/>
        <v>276353995.92</v>
      </c>
    </row>
    <row r="12" ht="11.25">
      <c r="A12" s="1" t="s">
        <v>120</v>
      </c>
    </row>
    <row r="14" spans="2:4" ht="11.25">
      <c r="B14" s="34" t="s">
        <v>180</v>
      </c>
      <c r="C14" s="35"/>
      <c r="D14" s="35"/>
    </row>
    <row r="15" spans="2:4" ht="11.25">
      <c r="B15" s="34" t="s">
        <v>181</v>
      </c>
      <c r="C15" s="35" t="s">
        <v>182</v>
      </c>
      <c r="D15" s="35"/>
    </row>
    <row r="16" spans="2:4" ht="11.25">
      <c r="B16" s="34"/>
      <c r="C16" s="35" t="s">
        <v>183</v>
      </c>
      <c r="D16" s="35"/>
    </row>
    <row r="17" spans="2:4" ht="11.25">
      <c r="B17" s="34"/>
      <c r="C17" s="35"/>
      <c r="D17" s="35"/>
    </row>
    <row r="18" spans="2:6" ht="11.25">
      <c r="B18" s="34"/>
      <c r="C18" s="35"/>
      <c r="F18" s="36" t="s">
        <v>184</v>
      </c>
    </row>
    <row r="19" spans="2:6" ht="11.25">
      <c r="B19" s="34"/>
      <c r="C19" s="35"/>
      <c r="F19" s="36" t="s">
        <v>185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1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showGridLines="0" view="pageBreakPreview" zoomScaleSheetLayoutView="100" zoomScalePageLayoutView="0" workbookViewId="0" topLeftCell="A61">
      <selection activeCell="E85" sqref="E85:E86"/>
    </sheetView>
  </sheetViews>
  <sheetFormatPr defaultColWidth="12" defaultRowHeight="11.25"/>
  <cols>
    <col min="1" max="1" width="56" style="1" customWidth="1"/>
    <col min="2" max="7" width="18.33203125" style="1" customWidth="1"/>
    <col min="8" max="16384" width="12" style="1" customWidth="1"/>
  </cols>
  <sheetData>
    <row r="1" spans="1:7" ht="45" customHeight="1">
      <c r="A1" s="39" t="s">
        <v>176</v>
      </c>
      <c r="B1" s="37"/>
      <c r="C1" s="37"/>
      <c r="D1" s="37"/>
      <c r="E1" s="37"/>
      <c r="F1" s="37"/>
      <c r="G1" s="38"/>
    </row>
    <row r="2" spans="1:7" ht="11.25">
      <c r="A2" s="42" t="s">
        <v>51</v>
      </c>
      <c r="B2" s="39" t="s">
        <v>57</v>
      </c>
      <c r="C2" s="37"/>
      <c r="D2" s="37"/>
      <c r="E2" s="37"/>
      <c r="F2" s="38"/>
      <c r="G2" s="40" t="s">
        <v>56</v>
      </c>
    </row>
    <row r="3" spans="1:7" ht="24.75" customHeight="1">
      <c r="A3" s="43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41"/>
    </row>
    <row r="4" spans="1:7" ht="11.25">
      <c r="A4" s="44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1.25">
      <c r="A5" s="28"/>
      <c r="B5" s="10"/>
      <c r="C5" s="10"/>
      <c r="D5" s="10"/>
      <c r="E5" s="10"/>
      <c r="F5" s="10"/>
      <c r="G5" s="10"/>
    </row>
    <row r="6" spans="1:7" ht="11.25">
      <c r="A6" s="29" t="s">
        <v>131</v>
      </c>
      <c r="B6" s="7">
        <v>2617857.2</v>
      </c>
      <c r="C6" s="7">
        <v>0</v>
      </c>
      <c r="D6" s="7">
        <f>B6+C6</f>
        <v>2617857.2</v>
      </c>
      <c r="E6" s="7">
        <v>960628.77</v>
      </c>
      <c r="F6" s="7">
        <v>960193.77</v>
      </c>
      <c r="G6" s="7">
        <f>D6-E6</f>
        <v>1657228.4300000002</v>
      </c>
    </row>
    <row r="7" spans="1:7" ht="11.25">
      <c r="A7" s="29" t="s">
        <v>132</v>
      </c>
      <c r="B7" s="7">
        <v>1227183.57</v>
      </c>
      <c r="C7" s="7">
        <v>0</v>
      </c>
      <c r="D7" s="7">
        <f aca="true" t="shared" si="0" ref="D7:D12">B7+C7</f>
        <v>1227183.57</v>
      </c>
      <c r="E7" s="7">
        <v>248539.74</v>
      </c>
      <c r="F7" s="7">
        <v>248539.74</v>
      </c>
      <c r="G7" s="7">
        <f aca="true" t="shared" si="1" ref="G7:G12">D7-E7</f>
        <v>978643.8300000001</v>
      </c>
    </row>
    <row r="8" spans="1:7" ht="11.25">
      <c r="A8" s="29" t="s">
        <v>133</v>
      </c>
      <c r="B8" s="7">
        <v>12666375.14</v>
      </c>
      <c r="C8" s="7">
        <v>0</v>
      </c>
      <c r="D8" s="7">
        <f t="shared" si="0"/>
        <v>12666375.14</v>
      </c>
      <c r="E8" s="7">
        <v>2392753.41</v>
      </c>
      <c r="F8" s="7">
        <v>2392753.41</v>
      </c>
      <c r="G8" s="7">
        <f t="shared" si="1"/>
        <v>10273621.73</v>
      </c>
    </row>
    <row r="9" spans="1:7" ht="11.25">
      <c r="A9" s="29" t="s">
        <v>134</v>
      </c>
      <c r="B9" s="7">
        <v>5530348.32</v>
      </c>
      <c r="C9" s="7">
        <v>0</v>
      </c>
      <c r="D9" s="7">
        <f t="shared" si="0"/>
        <v>5530348.32</v>
      </c>
      <c r="E9" s="7">
        <v>883067.15</v>
      </c>
      <c r="F9" s="7">
        <v>880474.55</v>
      </c>
      <c r="G9" s="7">
        <f t="shared" si="1"/>
        <v>4647281.17</v>
      </c>
    </row>
    <row r="10" spans="1:7" ht="11.25">
      <c r="A10" s="29" t="s">
        <v>135</v>
      </c>
      <c r="B10" s="7">
        <v>2290584.58</v>
      </c>
      <c r="C10" s="7">
        <v>0</v>
      </c>
      <c r="D10" s="7">
        <f t="shared" si="0"/>
        <v>2290584.58</v>
      </c>
      <c r="E10" s="7">
        <v>421789.38</v>
      </c>
      <c r="F10" s="7">
        <v>421789.38</v>
      </c>
      <c r="G10" s="7">
        <f t="shared" si="1"/>
        <v>1868795.2000000002</v>
      </c>
    </row>
    <row r="11" spans="1:7" ht="11.25">
      <c r="A11" s="29" t="s">
        <v>136</v>
      </c>
      <c r="B11" s="7">
        <v>677860.67</v>
      </c>
      <c r="C11" s="7">
        <v>0</v>
      </c>
      <c r="D11" s="7">
        <f t="shared" si="0"/>
        <v>677860.67</v>
      </c>
      <c r="E11" s="7">
        <v>173963.2</v>
      </c>
      <c r="F11" s="7">
        <v>172803.2</v>
      </c>
      <c r="G11" s="7">
        <f t="shared" si="1"/>
        <v>503897.47000000003</v>
      </c>
    </row>
    <row r="12" spans="1:7" ht="11.25">
      <c r="A12" s="29" t="s">
        <v>137</v>
      </c>
      <c r="B12" s="7">
        <v>1094561.43</v>
      </c>
      <c r="C12" s="7">
        <v>0</v>
      </c>
      <c r="D12" s="7">
        <f t="shared" si="0"/>
        <v>1094561.43</v>
      </c>
      <c r="E12" s="7">
        <v>206679.26</v>
      </c>
      <c r="F12" s="7">
        <v>206679.26</v>
      </c>
      <c r="G12" s="7">
        <f t="shared" si="1"/>
        <v>887882.1699999999</v>
      </c>
    </row>
    <row r="13" spans="1:7" ht="11.25">
      <c r="A13" s="29" t="s">
        <v>138</v>
      </c>
      <c r="B13" s="7">
        <v>764499.36</v>
      </c>
      <c r="C13" s="7">
        <v>0</v>
      </c>
      <c r="D13" s="7">
        <f aca="true" t="shared" si="2" ref="D13:D50">B13+C13</f>
        <v>764499.36</v>
      </c>
      <c r="E13" s="7">
        <v>100100.11</v>
      </c>
      <c r="F13" s="7">
        <v>100100.11</v>
      </c>
      <c r="G13" s="7">
        <f aca="true" t="shared" si="3" ref="G13:G50">D13-E13</f>
        <v>664399.25</v>
      </c>
    </row>
    <row r="14" spans="1:7" ht="11.25">
      <c r="A14" s="29" t="s">
        <v>139</v>
      </c>
      <c r="B14" s="7">
        <v>2854011.42</v>
      </c>
      <c r="C14" s="7">
        <v>-1716</v>
      </c>
      <c r="D14" s="7">
        <f t="shared" si="2"/>
        <v>2852295.42</v>
      </c>
      <c r="E14" s="7">
        <v>637394.44</v>
      </c>
      <c r="F14" s="7">
        <v>628905.08</v>
      </c>
      <c r="G14" s="7">
        <f t="shared" si="3"/>
        <v>2214900.98</v>
      </c>
    </row>
    <row r="15" spans="1:7" ht="11.25">
      <c r="A15" s="29" t="s">
        <v>140</v>
      </c>
      <c r="B15" s="7">
        <v>383452.59</v>
      </c>
      <c r="C15" s="7">
        <v>921</v>
      </c>
      <c r="D15" s="7">
        <f t="shared" si="2"/>
        <v>384373.59</v>
      </c>
      <c r="E15" s="7">
        <v>85922.4</v>
      </c>
      <c r="F15" s="7">
        <v>85922.4</v>
      </c>
      <c r="G15" s="7">
        <f t="shared" si="3"/>
        <v>298451.19000000006</v>
      </c>
    </row>
    <row r="16" spans="1:7" ht="11.25">
      <c r="A16" s="29" t="s">
        <v>141</v>
      </c>
      <c r="B16" s="7">
        <v>683273.64</v>
      </c>
      <c r="C16" s="7">
        <v>0</v>
      </c>
      <c r="D16" s="7">
        <f t="shared" si="2"/>
        <v>683273.64</v>
      </c>
      <c r="E16" s="7">
        <v>151463.7</v>
      </c>
      <c r="F16" s="7">
        <v>151463.7</v>
      </c>
      <c r="G16" s="7">
        <f t="shared" si="3"/>
        <v>531809.94</v>
      </c>
    </row>
    <row r="17" spans="1:7" ht="11.25">
      <c r="A17" s="29" t="s">
        <v>142</v>
      </c>
      <c r="B17" s="7">
        <v>205301.82</v>
      </c>
      <c r="C17" s="7">
        <v>795</v>
      </c>
      <c r="D17" s="7">
        <f t="shared" si="2"/>
        <v>206096.82</v>
      </c>
      <c r="E17" s="7">
        <v>46305.3</v>
      </c>
      <c r="F17" s="7">
        <v>46305.3</v>
      </c>
      <c r="G17" s="7">
        <f t="shared" si="3"/>
        <v>159791.52000000002</v>
      </c>
    </row>
    <row r="18" spans="1:7" ht="11.25">
      <c r="A18" s="29" t="s">
        <v>143</v>
      </c>
      <c r="B18" s="7">
        <v>290288.98</v>
      </c>
      <c r="C18" s="7">
        <v>0</v>
      </c>
      <c r="D18" s="7">
        <f t="shared" si="2"/>
        <v>290288.98</v>
      </c>
      <c r="E18" s="7">
        <v>76588.96</v>
      </c>
      <c r="F18" s="7">
        <v>82812.16</v>
      </c>
      <c r="G18" s="7">
        <f t="shared" si="3"/>
        <v>213700.01999999996</v>
      </c>
    </row>
    <row r="19" spans="1:7" ht="11.25">
      <c r="A19" s="29" t="s">
        <v>144</v>
      </c>
      <c r="B19" s="7">
        <v>145602.76</v>
      </c>
      <c r="C19" s="7">
        <v>0</v>
      </c>
      <c r="D19" s="7">
        <f t="shared" si="2"/>
        <v>145602.76</v>
      </c>
      <c r="E19" s="7">
        <v>32276.7</v>
      </c>
      <c r="F19" s="7">
        <v>32276.7</v>
      </c>
      <c r="G19" s="7">
        <f t="shared" si="3"/>
        <v>113326.06000000001</v>
      </c>
    </row>
    <row r="20" spans="1:7" ht="11.25">
      <c r="A20" s="29" t="s">
        <v>145</v>
      </c>
      <c r="B20" s="7">
        <v>1798062.92</v>
      </c>
      <c r="C20" s="7">
        <v>0</v>
      </c>
      <c r="D20" s="7">
        <f t="shared" si="2"/>
        <v>1798062.92</v>
      </c>
      <c r="E20" s="7">
        <v>337395.35</v>
      </c>
      <c r="F20" s="7">
        <v>337395.35</v>
      </c>
      <c r="G20" s="7">
        <f t="shared" si="3"/>
        <v>1460667.5699999998</v>
      </c>
    </row>
    <row r="21" spans="1:7" ht="11.25">
      <c r="A21" s="29" t="s">
        <v>146</v>
      </c>
      <c r="B21" s="7">
        <v>1890816.67</v>
      </c>
      <c r="C21" s="7">
        <v>0</v>
      </c>
      <c r="D21" s="7">
        <f t="shared" si="2"/>
        <v>1890816.67</v>
      </c>
      <c r="E21" s="7">
        <v>371381.1</v>
      </c>
      <c r="F21" s="7">
        <v>371381.1</v>
      </c>
      <c r="G21" s="7">
        <f t="shared" si="3"/>
        <v>1519435.5699999998</v>
      </c>
    </row>
    <row r="22" spans="1:7" ht="11.25">
      <c r="A22" s="29" t="s">
        <v>147</v>
      </c>
      <c r="B22" s="7">
        <v>759158.75</v>
      </c>
      <c r="C22" s="7">
        <v>0</v>
      </c>
      <c r="D22" s="7">
        <f t="shared" si="2"/>
        <v>759158.75</v>
      </c>
      <c r="E22" s="7">
        <v>125362.42</v>
      </c>
      <c r="F22" s="7">
        <v>124977.3</v>
      </c>
      <c r="G22" s="7">
        <f t="shared" si="3"/>
        <v>633796.33</v>
      </c>
    </row>
    <row r="23" spans="1:7" ht="11.25">
      <c r="A23" s="29" t="s">
        <v>148</v>
      </c>
      <c r="B23" s="7">
        <v>23631494.01</v>
      </c>
      <c r="C23" s="7">
        <v>5380005.8</v>
      </c>
      <c r="D23" s="7">
        <f t="shared" si="2"/>
        <v>29011499.810000002</v>
      </c>
      <c r="E23" s="7">
        <v>10356976.43</v>
      </c>
      <c r="F23" s="7">
        <v>9268174.9</v>
      </c>
      <c r="G23" s="7">
        <f t="shared" si="3"/>
        <v>18654523.380000003</v>
      </c>
    </row>
    <row r="24" spans="1:7" ht="11.25">
      <c r="A24" s="29" t="s">
        <v>149</v>
      </c>
      <c r="B24" s="7">
        <v>3833126.18</v>
      </c>
      <c r="C24" s="7">
        <v>0</v>
      </c>
      <c r="D24" s="7">
        <f t="shared" si="2"/>
        <v>3833126.18</v>
      </c>
      <c r="E24" s="7">
        <v>619992.35</v>
      </c>
      <c r="F24" s="7">
        <v>619992.35</v>
      </c>
      <c r="G24" s="7">
        <f t="shared" si="3"/>
        <v>3213133.83</v>
      </c>
    </row>
    <row r="25" spans="1:7" ht="11.25">
      <c r="A25" s="29" t="s">
        <v>150</v>
      </c>
      <c r="B25" s="7">
        <v>1515470.18</v>
      </c>
      <c r="C25" s="7">
        <v>0</v>
      </c>
      <c r="D25" s="7">
        <f t="shared" si="2"/>
        <v>1515470.18</v>
      </c>
      <c r="E25" s="7">
        <v>324045.32</v>
      </c>
      <c r="F25" s="7">
        <v>324045.32</v>
      </c>
      <c r="G25" s="7">
        <f t="shared" si="3"/>
        <v>1191424.8599999999</v>
      </c>
    </row>
    <row r="26" spans="1:7" ht="11.25">
      <c r="A26" s="29" t="s">
        <v>151</v>
      </c>
      <c r="B26" s="7">
        <v>45090817.25</v>
      </c>
      <c r="C26" s="7">
        <v>73676852.06</v>
      </c>
      <c r="D26" s="7">
        <f t="shared" si="2"/>
        <v>118767669.31</v>
      </c>
      <c r="E26" s="7">
        <v>40931529.59</v>
      </c>
      <c r="F26" s="7">
        <v>40931529.59</v>
      </c>
      <c r="G26" s="7">
        <f t="shared" si="3"/>
        <v>77836139.72</v>
      </c>
    </row>
    <row r="27" spans="1:7" ht="11.25">
      <c r="A27" s="29" t="s">
        <v>152</v>
      </c>
      <c r="B27" s="7">
        <v>3388751.23</v>
      </c>
      <c r="C27" s="7">
        <v>0</v>
      </c>
      <c r="D27" s="7">
        <f t="shared" si="2"/>
        <v>3388751.23</v>
      </c>
      <c r="E27" s="7">
        <v>706952.19</v>
      </c>
      <c r="F27" s="7">
        <v>706952.19</v>
      </c>
      <c r="G27" s="7">
        <f t="shared" si="3"/>
        <v>2681799.04</v>
      </c>
    </row>
    <row r="28" spans="1:7" ht="11.25">
      <c r="A28" s="29" t="s">
        <v>153</v>
      </c>
      <c r="B28" s="7">
        <v>21867718.19</v>
      </c>
      <c r="C28" s="7">
        <v>0</v>
      </c>
      <c r="D28" s="7">
        <f t="shared" si="2"/>
        <v>21867718.19</v>
      </c>
      <c r="E28" s="7">
        <v>5375345.14</v>
      </c>
      <c r="F28" s="7">
        <v>5375345.14</v>
      </c>
      <c r="G28" s="7">
        <f t="shared" si="3"/>
        <v>16492373.05</v>
      </c>
    </row>
    <row r="29" spans="1:7" ht="11.25">
      <c r="A29" s="29" t="s">
        <v>154</v>
      </c>
      <c r="B29" s="7">
        <v>23724847.54</v>
      </c>
      <c r="C29" s="7">
        <v>0</v>
      </c>
      <c r="D29" s="7">
        <f t="shared" si="2"/>
        <v>23724847.54</v>
      </c>
      <c r="E29" s="7">
        <v>7804718.83</v>
      </c>
      <c r="F29" s="7">
        <v>7804718.83</v>
      </c>
      <c r="G29" s="7">
        <f t="shared" si="3"/>
        <v>15920128.709999999</v>
      </c>
    </row>
    <row r="30" spans="1:7" ht="11.25">
      <c r="A30" s="29" t="s">
        <v>155</v>
      </c>
      <c r="B30" s="7">
        <v>1013059.21</v>
      </c>
      <c r="C30" s="7">
        <v>0</v>
      </c>
      <c r="D30" s="7">
        <f t="shared" si="2"/>
        <v>1013059.21</v>
      </c>
      <c r="E30" s="7">
        <v>202406.81</v>
      </c>
      <c r="F30" s="7">
        <v>202406.81</v>
      </c>
      <c r="G30" s="7">
        <f t="shared" si="3"/>
        <v>810652.3999999999</v>
      </c>
    </row>
    <row r="31" spans="1:7" ht="11.25">
      <c r="A31" s="29" t="s">
        <v>156</v>
      </c>
      <c r="B31" s="7">
        <v>970540.04</v>
      </c>
      <c r="C31" s="7">
        <v>0</v>
      </c>
      <c r="D31" s="7">
        <f t="shared" si="2"/>
        <v>970540.04</v>
      </c>
      <c r="E31" s="7">
        <v>188660.1</v>
      </c>
      <c r="F31" s="7">
        <v>188468.7</v>
      </c>
      <c r="G31" s="7">
        <f t="shared" si="3"/>
        <v>781879.9400000001</v>
      </c>
    </row>
    <row r="32" spans="1:7" ht="11.25">
      <c r="A32" s="29" t="s">
        <v>157</v>
      </c>
      <c r="B32" s="7">
        <v>2719522.34</v>
      </c>
      <c r="C32" s="7">
        <v>0</v>
      </c>
      <c r="D32" s="7">
        <f t="shared" si="2"/>
        <v>2719522.34</v>
      </c>
      <c r="E32" s="7">
        <v>410945.98</v>
      </c>
      <c r="F32" s="7">
        <v>410945.98</v>
      </c>
      <c r="G32" s="7">
        <f t="shared" si="3"/>
        <v>2308576.36</v>
      </c>
    </row>
    <row r="33" spans="1:7" ht="11.25">
      <c r="A33" s="29" t="s">
        <v>158</v>
      </c>
      <c r="B33" s="7">
        <v>1365689.96</v>
      </c>
      <c r="C33" s="7">
        <v>0</v>
      </c>
      <c r="D33" s="7">
        <f t="shared" si="2"/>
        <v>1365689.96</v>
      </c>
      <c r="E33" s="7">
        <v>265937.6</v>
      </c>
      <c r="F33" s="7">
        <v>265937.6</v>
      </c>
      <c r="G33" s="7">
        <f t="shared" si="3"/>
        <v>1099752.3599999999</v>
      </c>
    </row>
    <row r="34" spans="1:7" ht="11.25">
      <c r="A34" s="29" t="s">
        <v>159</v>
      </c>
      <c r="B34" s="7">
        <v>49991.43</v>
      </c>
      <c r="C34" s="7">
        <v>0</v>
      </c>
      <c r="D34" s="7">
        <f t="shared" si="2"/>
        <v>49991.43</v>
      </c>
      <c r="E34" s="7">
        <v>569.1</v>
      </c>
      <c r="F34" s="7">
        <v>569.1</v>
      </c>
      <c r="G34" s="7">
        <f t="shared" si="3"/>
        <v>49422.33</v>
      </c>
    </row>
    <row r="35" spans="1:7" ht="11.25">
      <c r="A35" s="29" t="s">
        <v>160</v>
      </c>
      <c r="B35" s="7">
        <v>14289521.11</v>
      </c>
      <c r="C35" s="7">
        <v>-6279225.1</v>
      </c>
      <c r="D35" s="7">
        <f t="shared" si="2"/>
        <v>8010296.01</v>
      </c>
      <c r="E35" s="7">
        <v>4803239.78</v>
      </c>
      <c r="F35" s="7">
        <v>4800942.98</v>
      </c>
      <c r="G35" s="7">
        <f t="shared" si="3"/>
        <v>3207056.2299999995</v>
      </c>
    </row>
    <row r="36" spans="1:7" ht="11.25">
      <c r="A36" s="29" t="s">
        <v>161</v>
      </c>
      <c r="B36" s="7">
        <v>6782546.27</v>
      </c>
      <c r="C36" s="7">
        <v>0</v>
      </c>
      <c r="D36" s="7">
        <f t="shared" si="2"/>
        <v>6782546.27</v>
      </c>
      <c r="E36" s="7">
        <v>2153354.79</v>
      </c>
      <c r="F36" s="7">
        <v>2153354.79</v>
      </c>
      <c r="G36" s="7">
        <f t="shared" si="3"/>
        <v>4629191.4799999995</v>
      </c>
    </row>
    <row r="37" spans="1:7" ht="11.25">
      <c r="A37" s="29" t="s">
        <v>162</v>
      </c>
      <c r="B37" s="7">
        <v>703818.44</v>
      </c>
      <c r="C37" s="7">
        <v>0</v>
      </c>
      <c r="D37" s="7">
        <f t="shared" si="2"/>
        <v>703818.44</v>
      </c>
      <c r="E37" s="7">
        <v>148260.28</v>
      </c>
      <c r="F37" s="7">
        <v>148164</v>
      </c>
      <c r="G37" s="7">
        <f t="shared" si="3"/>
        <v>555558.1599999999</v>
      </c>
    </row>
    <row r="38" spans="1:7" ht="11.25">
      <c r="A38" s="29" t="s">
        <v>163</v>
      </c>
      <c r="B38" s="7">
        <v>14089306.99</v>
      </c>
      <c r="C38" s="7">
        <v>-10000001</v>
      </c>
      <c r="D38" s="7">
        <f t="shared" si="2"/>
        <v>4089305.99</v>
      </c>
      <c r="E38" s="7">
        <v>387975.5</v>
      </c>
      <c r="F38" s="7">
        <v>387975.5</v>
      </c>
      <c r="G38" s="7">
        <f t="shared" si="3"/>
        <v>3701330.49</v>
      </c>
    </row>
    <row r="39" spans="1:7" ht="11.25">
      <c r="A39" s="29" t="s">
        <v>164</v>
      </c>
      <c r="B39" s="7">
        <v>942785.69</v>
      </c>
      <c r="C39" s="7">
        <v>0</v>
      </c>
      <c r="D39" s="7">
        <f t="shared" si="2"/>
        <v>942785.69</v>
      </c>
      <c r="E39" s="7">
        <v>183174.3</v>
      </c>
      <c r="F39" s="7">
        <v>183174.3</v>
      </c>
      <c r="G39" s="7">
        <f t="shared" si="3"/>
        <v>759611.3899999999</v>
      </c>
    </row>
    <row r="40" spans="1:7" ht="11.25">
      <c r="A40" s="29" t="s">
        <v>165</v>
      </c>
      <c r="B40" s="7">
        <v>68466805.09</v>
      </c>
      <c r="C40" s="7">
        <v>4704379.9</v>
      </c>
      <c r="D40" s="7">
        <f t="shared" si="2"/>
        <v>73171184.99000001</v>
      </c>
      <c r="E40" s="7">
        <v>14046993.14</v>
      </c>
      <c r="F40" s="7">
        <v>14046993.14</v>
      </c>
      <c r="G40" s="7">
        <f t="shared" si="3"/>
        <v>59124191.85000001</v>
      </c>
    </row>
    <row r="41" spans="1:7" ht="11.25">
      <c r="A41" s="29" t="s">
        <v>166</v>
      </c>
      <c r="B41" s="7">
        <v>134505.6</v>
      </c>
      <c r="C41" s="7">
        <v>0</v>
      </c>
      <c r="D41" s="7">
        <f t="shared" si="2"/>
        <v>134505.6</v>
      </c>
      <c r="E41" s="7">
        <v>0</v>
      </c>
      <c r="F41" s="7">
        <v>0</v>
      </c>
      <c r="G41" s="7">
        <f t="shared" si="3"/>
        <v>134505.6</v>
      </c>
    </row>
    <row r="42" spans="1:7" ht="11.25">
      <c r="A42" s="29" t="s">
        <v>167</v>
      </c>
      <c r="B42" s="7">
        <v>943073.68</v>
      </c>
      <c r="C42" s="7">
        <v>0</v>
      </c>
      <c r="D42" s="7">
        <f t="shared" si="2"/>
        <v>943073.68</v>
      </c>
      <c r="E42" s="7">
        <v>176153.4</v>
      </c>
      <c r="F42" s="7">
        <v>176153.4</v>
      </c>
      <c r="G42" s="7">
        <f t="shared" si="3"/>
        <v>766920.28</v>
      </c>
    </row>
    <row r="43" spans="1:7" ht="11.25">
      <c r="A43" s="29" t="s">
        <v>168</v>
      </c>
      <c r="B43" s="7">
        <v>1608150.08</v>
      </c>
      <c r="C43" s="7">
        <v>0</v>
      </c>
      <c r="D43" s="7">
        <f t="shared" si="2"/>
        <v>1608150.08</v>
      </c>
      <c r="E43" s="7">
        <v>324169.31</v>
      </c>
      <c r="F43" s="7">
        <v>324169.31</v>
      </c>
      <c r="G43" s="7">
        <f t="shared" si="3"/>
        <v>1283980.77</v>
      </c>
    </row>
    <row r="44" spans="1:7" ht="11.25">
      <c r="A44" s="29" t="s">
        <v>169</v>
      </c>
      <c r="B44" s="7">
        <v>23695571.14</v>
      </c>
      <c r="C44" s="7">
        <v>0</v>
      </c>
      <c r="D44" s="7">
        <f t="shared" si="2"/>
        <v>23695571.14</v>
      </c>
      <c r="E44" s="7">
        <v>19146084.95</v>
      </c>
      <c r="F44" s="7">
        <v>1471400.5</v>
      </c>
      <c r="G44" s="7">
        <f t="shared" si="3"/>
        <v>4549486.190000001</v>
      </c>
    </row>
    <row r="45" spans="1:7" ht="11.25">
      <c r="A45" s="29" t="s">
        <v>170</v>
      </c>
      <c r="B45" s="7">
        <v>2625151.75</v>
      </c>
      <c r="C45" s="7">
        <v>0</v>
      </c>
      <c r="D45" s="7">
        <f t="shared" si="2"/>
        <v>2625151.75</v>
      </c>
      <c r="E45" s="7">
        <v>500322.22</v>
      </c>
      <c r="F45" s="7">
        <v>500322.22</v>
      </c>
      <c r="G45" s="7">
        <f t="shared" si="3"/>
        <v>2124829.5300000003</v>
      </c>
    </row>
    <row r="46" spans="1:7" ht="11.25">
      <c r="A46" s="29" t="s">
        <v>171</v>
      </c>
      <c r="B46" s="7">
        <v>2047035.42</v>
      </c>
      <c r="C46" s="7">
        <v>0</v>
      </c>
      <c r="D46" s="7">
        <f t="shared" si="2"/>
        <v>2047035.42</v>
      </c>
      <c r="E46" s="7">
        <v>520854.51</v>
      </c>
      <c r="F46" s="7">
        <v>520854.51</v>
      </c>
      <c r="G46" s="7">
        <f t="shared" si="3"/>
        <v>1526180.91</v>
      </c>
    </row>
    <row r="47" spans="1:7" ht="11.25">
      <c r="A47" s="29" t="s">
        <v>172</v>
      </c>
      <c r="B47" s="7">
        <v>758967.12</v>
      </c>
      <c r="C47" s="7">
        <v>0</v>
      </c>
      <c r="D47" s="7">
        <f t="shared" si="2"/>
        <v>758967.12</v>
      </c>
      <c r="E47" s="7">
        <v>144131.69</v>
      </c>
      <c r="F47" s="7">
        <v>144131.69</v>
      </c>
      <c r="G47" s="7">
        <f t="shared" si="3"/>
        <v>614835.4299999999</v>
      </c>
    </row>
    <row r="48" spans="1:7" ht="11.25">
      <c r="A48" s="29" t="s">
        <v>173</v>
      </c>
      <c r="B48" s="7">
        <v>23812328.39</v>
      </c>
      <c r="C48" s="7">
        <v>0</v>
      </c>
      <c r="D48" s="7">
        <f t="shared" si="2"/>
        <v>23812328.39</v>
      </c>
      <c r="E48" s="7">
        <v>6112750.32</v>
      </c>
      <c r="F48" s="7">
        <v>6112750.32</v>
      </c>
      <c r="G48" s="7">
        <f t="shared" si="3"/>
        <v>17699578.07</v>
      </c>
    </row>
    <row r="49" spans="1:7" ht="11.25">
      <c r="A49" s="29" t="s">
        <v>174</v>
      </c>
      <c r="B49" s="7">
        <v>1320447.61</v>
      </c>
      <c r="C49" s="7">
        <v>0</v>
      </c>
      <c r="D49" s="7">
        <f t="shared" si="2"/>
        <v>1320447.61</v>
      </c>
      <c r="E49" s="7">
        <v>198200</v>
      </c>
      <c r="F49" s="7">
        <v>198200</v>
      </c>
      <c r="G49" s="7">
        <f t="shared" si="3"/>
        <v>1122247.61</v>
      </c>
    </row>
    <row r="50" spans="1:7" ht="11.25">
      <c r="A50" s="29" t="s">
        <v>175</v>
      </c>
      <c r="B50" s="7">
        <v>6718320</v>
      </c>
      <c r="C50" s="7">
        <v>0</v>
      </c>
      <c r="D50" s="7">
        <f t="shared" si="2"/>
        <v>6718320</v>
      </c>
      <c r="E50" s="7">
        <v>1831262.48</v>
      </c>
      <c r="F50" s="7">
        <v>1831262.48</v>
      </c>
      <c r="G50" s="7">
        <f t="shared" si="3"/>
        <v>4887057.52</v>
      </c>
    </row>
    <row r="51" spans="1:7" ht="11.25">
      <c r="A51" s="29"/>
      <c r="B51" s="7"/>
      <c r="C51" s="7"/>
      <c r="D51" s="7"/>
      <c r="E51" s="7"/>
      <c r="F51" s="7"/>
      <c r="G51" s="7"/>
    </row>
    <row r="52" spans="1:7" ht="11.25">
      <c r="A52" s="15" t="s">
        <v>50</v>
      </c>
      <c r="B52" s="23">
        <f aca="true" t="shared" si="4" ref="B52:G52">SUM(B6:B51)</f>
        <v>333988601.76000005</v>
      </c>
      <c r="C52" s="23">
        <f t="shared" si="4"/>
        <v>67482011.66000001</v>
      </c>
      <c r="D52" s="23">
        <f t="shared" si="4"/>
        <v>401470613.42</v>
      </c>
      <c r="E52" s="23">
        <f t="shared" si="4"/>
        <v>125116617.50000001</v>
      </c>
      <c r="F52" s="23">
        <f t="shared" si="4"/>
        <v>106343708.16000001</v>
      </c>
      <c r="G52" s="23">
        <f t="shared" si="4"/>
        <v>276353995.9200001</v>
      </c>
    </row>
    <row r="55" spans="1:7" ht="45" customHeight="1">
      <c r="A55" s="39" t="s">
        <v>177</v>
      </c>
      <c r="B55" s="37"/>
      <c r="C55" s="37"/>
      <c r="D55" s="37"/>
      <c r="E55" s="37"/>
      <c r="F55" s="37"/>
      <c r="G55" s="38"/>
    </row>
    <row r="56" spans="1:7" ht="11.25">
      <c r="A56" s="42" t="s">
        <v>51</v>
      </c>
      <c r="B56" s="39" t="s">
        <v>57</v>
      </c>
      <c r="C56" s="37"/>
      <c r="D56" s="37"/>
      <c r="E56" s="37"/>
      <c r="F56" s="38"/>
      <c r="G56" s="40" t="s">
        <v>56</v>
      </c>
    </row>
    <row r="57" spans="1:7" ht="22.5">
      <c r="A57" s="43"/>
      <c r="B57" s="4" t="s">
        <v>52</v>
      </c>
      <c r="C57" s="4" t="s">
        <v>117</v>
      </c>
      <c r="D57" s="4" t="s">
        <v>53</v>
      </c>
      <c r="E57" s="4" t="s">
        <v>54</v>
      </c>
      <c r="F57" s="4" t="s">
        <v>55</v>
      </c>
      <c r="G57" s="41"/>
    </row>
    <row r="58" spans="1:7" ht="11.25">
      <c r="A58" s="44"/>
      <c r="B58" s="5">
        <v>1</v>
      </c>
      <c r="C58" s="5">
        <v>2</v>
      </c>
      <c r="D58" s="5" t="s">
        <v>118</v>
      </c>
      <c r="E58" s="5">
        <v>4</v>
      </c>
      <c r="F58" s="5">
        <v>5</v>
      </c>
      <c r="G58" s="5" t="s">
        <v>119</v>
      </c>
    </row>
    <row r="59" spans="1:7" ht="11.25">
      <c r="A59" s="30" t="s">
        <v>8</v>
      </c>
      <c r="B59" s="7">
        <v>0</v>
      </c>
      <c r="C59" s="7">
        <v>0</v>
      </c>
      <c r="D59" s="7">
        <f>B59+C59</f>
        <v>0</v>
      </c>
      <c r="E59" s="7">
        <v>0</v>
      </c>
      <c r="F59" s="7">
        <v>0</v>
      </c>
      <c r="G59" s="7">
        <f>D59-E59</f>
        <v>0</v>
      </c>
    </row>
    <row r="60" spans="1:7" ht="11.25">
      <c r="A60" s="30" t="s">
        <v>9</v>
      </c>
      <c r="B60" s="7">
        <v>0</v>
      </c>
      <c r="C60" s="7">
        <v>0</v>
      </c>
      <c r="D60" s="7">
        <f>B60+C60</f>
        <v>0</v>
      </c>
      <c r="E60" s="7">
        <v>0</v>
      </c>
      <c r="F60" s="7">
        <v>0</v>
      </c>
      <c r="G60" s="7">
        <f>D60-E60</f>
        <v>0</v>
      </c>
    </row>
    <row r="61" spans="1:7" ht="11.25">
      <c r="A61" s="30" t="s">
        <v>10</v>
      </c>
      <c r="B61" s="7">
        <v>0</v>
      </c>
      <c r="C61" s="7">
        <v>0</v>
      </c>
      <c r="D61" s="7">
        <f>B61+C61</f>
        <v>0</v>
      </c>
      <c r="E61" s="7">
        <v>0</v>
      </c>
      <c r="F61" s="7">
        <v>0</v>
      </c>
      <c r="G61" s="7">
        <f>D61-E61</f>
        <v>0</v>
      </c>
    </row>
    <row r="62" spans="1:7" ht="11.25">
      <c r="A62" s="30" t="s">
        <v>121</v>
      </c>
      <c r="B62" s="7">
        <v>0</v>
      </c>
      <c r="C62" s="7">
        <v>0</v>
      </c>
      <c r="D62" s="7">
        <f>B62+C62</f>
        <v>0</v>
      </c>
      <c r="E62" s="7">
        <v>0</v>
      </c>
      <c r="F62" s="7">
        <v>0</v>
      </c>
      <c r="G62" s="7">
        <f>D62-E62</f>
        <v>0</v>
      </c>
    </row>
    <row r="63" spans="1:7" ht="11.25">
      <c r="A63" s="15" t="s">
        <v>50</v>
      </c>
      <c r="B63" s="23">
        <f aca="true" t="shared" si="5" ref="B63:G63">SUM(B59:B62)</f>
        <v>0</v>
      </c>
      <c r="C63" s="23">
        <f t="shared" si="5"/>
        <v>0</v>
      </c>
      <c r="D63" s="23">
        <f t="shared" si="5"/>
        <v>0</v>
      </c>
      <c r="E63" s="23">
        <f t="shared" si="5"/>
        <v>0</v>
      </c>
      <c r="F63" s="23">
        <f t="shared" si="5"/>
        <v>0</v>
      </c>
      <c r="G63" s="23">
        <f t="shared" si="5"/>
        <v>0</v>
      </c>
    </row>
    <row r="66" spans="1:7" ht="45" customHeight="1">
      <c r="A66" s="39" t="s">
        <v>178</v>
      </c>
      <c r="B66" s="37"/>
      <c r="C66" s="37"/>
      <c r="D66" s="37"/>
      <c r="E66" s="37"/>
      <c r="F66" s="37"/>
      <c r="G66" s="38"/>
    </row>
    <row r="67" spans="1:7" ht="11.25">
      <c r="A67" s="42" t="s">
        <v>51</v>
      </c>
      <c r="B67" s="39" t="s">
        <v>57</v>
      </c>
      <c r="C67" s="37"/>
      <c r="D67" s="37"/>
      <c r="E67" s="37"/>
      <c r="F67" s="38"/>
      <c r="G67" s="40" t="s">
        <v>56</v>
      </c>
    </row>
    <row r="68" spans="1:7" ht="22.5">
      <c r="A68" s="43"/>
      <c r="B68" s="4" t="s">
        <v>52</v>
      </c>
      <c r="C68" s="4" t="s">
        <v>117</v>
      </c>
      <c r="D68" s="4" t="s">
        <v>53</v>
      </c>
      <c r="E68" s="4" t="s">
        <v>54</v>
      </c>
      <c r="F68" s="4" t="s">
        <v>55</v>
      </c>
      <c r="G68" s="41"/>
    </row>
    <row r="69" spans="1:7" ht="11.25">
      <c r="A69" s="44"/>
      <c r="B69" s="5">
        <v>1</v>
      </c>
      <c r="C69" s="5">
        <v>2</v>
      </c>
      <c r="D69" s="5" t="s">
        <v>118</v>
      </c>
      <c r="E69" s="5">
        <v>4</v>
      </c>
      <c r="F69" s="5">
        <v>5</v>
      </c>
      <c r="G69" s="5" t="s">
        <v>119</v>
      </c>
    </row>
    <row r="70" spans="1:7" ht="11.25">
      <c r="A70" s="31" t="s">
        <v>12</v>
      </c>
      <c r="B70" s="7">
        <v>0</v>
      </c>
      <c r="C70" s="7">
        <v>0</v>
      </c>
      <c r="D70" s="7">
        <f aca="true" t="shared" si="6" ref="D70:D76">B70+C70</f>
        <v>0</v>
      </c>
      <c r="E70" s="7">
        <v>0</v>
      </c>
      <c r="F70" s="7">
        <v>0</v>
      </c>
      <c r="G70" s="7">
        <f aca="true" t="shared" si="7" ref="G70:G76">D70-E70</f>
        <v>0</v>
      </c>
    </row>
    <row r="71" spans="1:7" ht="11.25">
      <c r="A71" s="31" t="s">
        <v>11</v>
      </c>
      <c r="B71" s="7">
        <v>0</v>
      </c>
      <c r="C71" s="7">
        <v>0</v>
      </c>
      <c r="D71" s="7">
        <f t="shared" si="6"/>
        <v>0</v>
      </c>
      <c r="E71" s="7">
        <v>0</v>
      </c>
      <c r="F71" s="7">
        <v>0</v>
      </c>
      <c r="G71" s="7">
        <f t="shared" si="7"/>
        <v>0</v>
      </c>
    </row>
    <row r="72" spans="1:7" ht="11.25">
      <c r="A72" s="31" t="s">
        <v>13</v>
      </c>
      <c r="B72" s="7">
        <v>0</v>
      </c>
      <c r="C72" s="7">
        <v>0</v>
      </c>
      <c r="D72" s="7">
        <f t="shared" si="6"/>
        <v>0</v>
      </c>
      <c r="E72" s="7">
        <v>0</v>
      </c>
      <c r="F72" s="7">
        <v>0</v>
      </c>
      <c r="G72" s="7">
        <f t="shared" si="7"/>
        <v>0</v>
      </c>
    </row>
    <row r="73" spans="1:7" ht="11.25">
      <c r="A73" s="31" t="s">
        <v>25</v>
      </c>
      <c r="B73" s="7">
        <v>0</v>
      </c>
      <c r="C73" s="7">
        <v>0</v>
      </c>
      <c r="D73" s="7">
        <f t="shared" si="6"/>
        <v>0</v>
      </c>
      <c r="E73" s="7">
        <v>0</v>
      </c>
      <c r="F73" s="7">
        <v>0</v>
      </c>
      <c r="G73" s="7">
        <f t="shared" si="7"/>
        <v>0</v>
      </c>
    </row>
    <row r="74" spans="1:7" ht="11.25" customHeight="1">
      <c r="A74" s="31" t="s">
        <v>26</v>
      </c>
      <c r="B74" s="7">
        <v>0</v>
      </c>
      <c r="C74" s="7">
        <v>0</v>
      </c>
      <c r="D74" s="7">
        <f t="shared" si="6"/>
        <v>0</v>
      </c>
      <c r="E74" s="7">
        <v>0</v>
      </c>
      <c r="F74" s="7">
        <v>0</v>
      </c>
      <c r="G74" s="7">
        <f t="shared" si="7"/>
        <v>0</v>
      </c>
    </row>
    <row r="75" spans="1:7" ht="11.25">
      <c r="A75" s="31" t="s">
        <v>128</v>
      </c>
      <c r="B75" s="7">
        <v>0</v>
      </c>
      <c r="C75" s="7">
        <v>0</v>
      </c>
      <c r="D75" s="7">
        <f t="shared" si="6"/>
        <v>0</v>
      </c>
      <c r="E75" s="7">
        <v>0</v>
      </c>
      <c r="F75" s="7">
        <v>0</v>
      </c>
      <c r="G75" s="7">
        <f t="shared" si="7"/>
        <v>0</v>
      </c>
    </row>
    <row r="76" spans="1:7" ht="11.25">
      <c r="A76" s="31" t="s">
        <v>14</v>
      </c>
      <c r="B76" s="7">
        <v>0</v>
      </c>
      <c r="C76" s="7">
        <v>0</v>
      </c>
      <c r="D76" s="7">
        <f t="shared" si="6"/>
        <v>0</v>
      </c>
      <c r="E76" s="7">
        <v>0</v>
      </c>
      <c r="F76" s="7">
        <v>0</v>
      </c>
      <c r="G76" s="7">
        <f t="shared" si="7"/>
        <v>0</v>
      </c>
    </row>
    <row r="77" spans="1:7" ht="11.25">
      <c r="A77" s="15" t="s">
        <v>50</v>
      </c>
      <c r="B77" s="23">
        <f aca="true" t="shared" si="8" ref="B77:G77">SUM(B70:B76)</f>
        <v>0</v>
      </c>
      <c r="C77" s="23">
        <f t="shared" si="8"/>
        <v>0</v>
      </c>
      <c r="D77" s="23">
        <f t="shared" si="8"/>
        <v>0</v>
      </c>
      <c r="E77" s="23">
        <f t="shared" si="8"/>
        <v>0</v>
      </c>
      <c r="F77" s="23">
        <f t="shared" si="8"/>
        <v>0</v>
      </c>
      <c r="G77" s="23">
        <f t="shared" si="8"/>
        <v>0</v>
      </c>
    </row>
    <row r="79" ht="11.25">
      <c r="A79" s="1" t="s">
        <v>120</v>
      </c>
    </row>
    <row r="82" spans="1:3" ht="11.25">
      <c r="A82" s="34" t="s">
        <v>180</v>
      </c>
      <c r="B82" s="35"/>
      <c r="C82" s="35"/>
    </row>
    <row r="83" spans="1:3" ht="11.25">
      <c r="A83" s="34" t="s">
        <v>181</v>
      </c>
      <c r="B83" s="35" t="s">
        <v>182</v>
      </c>
      <c r="C83" s="35"/>
    </row>
    <row r="84" spans="1:3" ht="11.25">
      <c r="A84" s="34"/>
      <c r="B84" s="35" t="s">
        <v>183</v>
      </c>
      <c r="C84" s="35"/>
    </row>
    <row r="85" spans="1:5" ht="11.25">
      <c r="A85" s="34"/>
      <c r="B85" s="35"/>
      <c r="C85" s="35"/>
      <c r="E85" s="36" t="s">
        <v>184</v>
      </c>
    </row>
    <row r="86" spans="1:5" ht="11.25">
      <c r="A86" s="34"/>
      <c r="B86" s="35"/>
      <c r="E86" s="36" t="s">
        <v>185</v>
      </c>
    </row>
    <row r="87" spans="1:2" ht="11.25">
      <c r="A87" s="34"/>
      <c r="B87" s="35"/>
    </row>
  </sheetData>
  <sheetProtection formatCells="0" formatColumns="0" formatRows="0" insertRows="0" deleteRows="0" autoFilter="0"/>
  <mergeCells count="12">
    <mergeCell ref="G56:G57"/>
    <mergeCell ref="A66:G66"/>
    <mergeCell ref="A56:A58"/>
    <mergeCell ref="A67:A69"/>
    <mergeCell ref="B2:F2"/>
    <mergeCell ref="G2:G3"/>
    <mergeCell ref="A1:G1"/>
    <mergeCell ref="A55:G55"/>
    <mergeCell ref="A2:A4"/>
    <mergeCell ref="B67:F67"/>
    <mergeCell ref="G67:G68"/>
    <mergeCell ref="B56:F56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141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view="pageBreakPreview" zoomScaleSheetLayoutView="100" zoomScalePageLayoutView="0" workbookViewId="0" topLeftCell="A10">
      <selection activeCell="E45" sqref="E45:E46"/>
    </sheetView>
  </sheetViews>
  <sheetFormatPr defaultColWidth="12" defaultRowHeight="11.25"/>
  <cols>
    <col min="1" max="1" width="79" style="2" customWidth="1"/>
    <col min="2" max="7" width="18.33203125" style="2" customWidth="1"/>
    <col min="8" max="16384" width="12" style="2" customWidth="1"/>
  </cols>
  <sheetData>
    <row r="1" spans="1:7" ht="49.5" customHeight="1">
      <c r="A1" s="39" t="s">
        <v>179</v>
      </c>
      <c r="B1" s="37"/>
      <c r="C1" s="37"/>
      <c r="D1" s="37"/>
      <c r="E1" s="37"/>
      <c r="F1" s="37"/>
      <c r="G1" s="38"/>
    </row>
    <row r="2" spans="1:7" ht="11.25">
      <c r="A2" s="42" t="s">
        <v>51</v>
      </c>
      <c r="B2" s="39" t="s">
        <v>57</v>
      </c>
      <c r="C2" s="37"/>
      <c r="D2" s="37"/>
      <c r="E2" s="37"/>
      <c r="F2" s="38"/>
      <c r="G2" s="40" t="s">
        <v>56</v>
      </c>
    </row>
    <row r="3" spans="1:7" ht="24.75" customHeight="1">
      <c r="A3" s="43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41"/>
    </row>
    <row r="4" spans="1:7" ht="11.25">
      <c r="A4" s="44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1.25">
      <c r="A5" s="12" t="s">
        <v>15</v>
      </c>
      <c r="B5" s="18">
        <f aca="true" t="shared" si="0" ref="B5:G5">SUM(B6:B13)</f>
        <v>155828396.79000002</v>
      </c>
      <c r="C5" s="18">
        <f t="shared" si="0"/>
        <v>12273261.93</v>
      </c>
      <c r="D5" s="18">
        <f t="shared" si="0"/>
        <v>168101658.72000003</v>
      </c>
      <c r="E5" s="18">
        <f t="shared" si="0"/>
        <v>40266362.66</v>
      </c>
      <c r="F5" s="18">
        <f t="shared" si="0"/>
        <v>39171060.97</v>
      </c>
      <c r="G5" s="18">
        <f t="shared" si="0"/>
        <v>127835296.06</v>
      </c>
    </row>
    <row r="6" spans="1:7" ht="11.25">
      <c r="A6" s="32" t="s">
        <v>40</v>
      </c>
      <c r="B6" s="7">
        <v>13893558.71</v>
      </c>
      <c r="C6" s="7">
        <v>0</v>
      </c>
      <c r="D6" s="7">
        <f>B6+C6</f>
        <v>13893558.71</v>
      </c>
      <c r="E6" s="7">
        <v>2641293.15</v>
      </c>
      <c r="F6" s="7">
        <v>2641293.15</v>
      </c>
      <c r="G6" s="7">
        <f>D6-E6</f>
        <v>11252265.56</v>
      </c>
    </row>
    <row r="7" spans="1:7" ht="11.25">
      <c r="A7" s="32" t="s">
        <v>16</v>
      </c>
      <c r="B7" s="7">
        <v>973562.62</v>
      </c>
      <c r="C7" s="7">
        <v>0</v>
      </c>
      <c r="D7" s="7">
        <f aca="true" t="shared" si="1" ref="D7:D13">B7+C7</f>
        <v>973562.62</v>
      </c>
      <c r="E7" s="7">
        <v>228052.66</v>
      </c>
      <c r="F7" s="7">
        <v>234275.86</v>
      </c>
      <c r="G7" s="7">
        <f aca="true" t="shared" si="2" ref="G7:G13">D7-E7</f>
        <v>745509.96</v>
      </c>
    </row>
    <row r="8" spans="1:7" ht="11.25">
      <c r="A8" s="32" t="s">
        <v>122</v>
      </c>
      <c r="B8" s="7">
        <v>14614275.59</v>
      </c>
      <c r="C8" s="7">
        <v>2188876.23</v>
      </c>
      <c r="D8" s="7">
        <f t="shared" si="1"/>
        <v>16803151.82</v>
      </c>
      <c r="E8" s="7">
        <v>5025640.86</v>
      </c>
      <c r="F8" s="7">
        <v>5014462.62</v>
      </c>
      <c r="G8" s="7">
        <f t="shared" si="2"/>
        <v>11777510.96</v>
      </c>
    </row>
    <row r="9" spans="1:7" ht="11.25">
      <c r="A9" s="32" t="s">
        <v>3</v>
      </c>
      <c r="B9" s="7">
        <v>0</v>
      </c>
      <c r="C9" s="7">
        <v>0</v>
      </c>
      <c r="D9" s="7">
        <f t="shared" si="1"/>
        <v>0</v>
      </c>
      <c r="E9" s="7">
        <v>0</v>
      </c>
      <c r="F9" s="7">
        <v>0</v>
      </c>
      <c r="G9" s="7">
        <f t="shared" si="2"/>
        <v>0</v>
      </c>
    </row>
    <row r="10" spans="1:7" ht="11.25">
      <c r="A10" s="32" t="s">
        <v>22</v>
      </c>
      <c r="B10" s="7">
        <v>29262683.11</v>
      </c>
      <c r="C10" s="7">
        <v>5378525.8</v>
      </c>
      <c r="D10" s="7">
        <f t="shared" si="1"/>
        <v>34641208.91</v>
      </c>
      <c r="E10" s="7">
        <v>11312884.13</v>
      </c>
      <c r="F10" s="7">
        <v>10224082.6</v>
      </c>
      <c r="G10" s="7">
        <f t="shared" si="2"/>
        <v>23328324.779999994</v>
      </c>
    </row>
    <row r="11" spans="1:7" ht="11.25">
      <c r="A11" s="32" t="s">
        <v>17</v>
      </c>
      <c r="B11" s="7">
        <v>0</v>
      </c>
      <c r="C11" s="7">
        <v>0</v>
      </c>
      <c r="D11" s="7">
        <f t="shared" si="1"/>
        <v>0</v>
      </c>
      <c r="E11" s="7">
        <v>0</v>
      </c>
      <c r="F11" s="7">
        <v>0</v>
      </c>
      <c r="G11" s="7">
        <f t="shared" si="2"/>
        <v>0</v>
      </c>
    </row>
    <row r="12" spans="1:7" ht="11.25">
      <c r="A12" s="32" t="s">
        <v>41</v>
      </c>
      <c r="B12" s="7">
        <v>69544384.37</v>
      </c>
      <c r="C12" s="7">
        <v>4704379.9</v>
      </c>
      <c r="D12" s="7">
        <f t="shared" si="1"/>
        <v>74248764.27000001</v>
      </c>
      <c r="E12" s="7">
        <v>14223146.54</v>
      </c>
      <c r="F12" s="7">
        <v>14223146.54</v>
      </c>
      <c r="G12" s="7">
        <f t="shared" si="2"/>
        <v>60025617.73000001</v>
      </c>
    </row>
    <row r="13" spans="1:7" ht="11.25">
      <c r="A13" s="32" t="s">
        <v>18</v>
      </c>
      <c r="B13" s="7">
        <v>27539932.39</v>
      </c>
      <c r="C13" s="7">
        <v>1480</v>
      </c>
      <c r="D13" s="7">
        <f t="shared" si="1"/>
        <v>27541412.39</v>
      </c>
      <c r="E13" s="7">
        <v>6835345.32</v>
      </c>
      <c r="F13" s="7">
        <v>6833800.2</v>
      </c>
      <c r="G13" s="7">
        <f t="shared" si="2"/>
        <v>20706067.07</v>
      </c>
    </row>
    <row r="14" spans="1:7" ht="11.25">
      <c r="A14" s="12" t="s">
        <v>19</v>
      </c>
      <c r="B14" s="18">
        <f aca="true" t="shared" si="3" ref="B14:G14">SUM(B15:B21)</f>
        <v>132048856.75999999</v>
      </c>
      <c r="C14" s="18">
        <f t="shared" si="3"/>
        <v>65208750.73</v>
      </c>
      <c r="D14" s="18">
        <f t="shared" si="3"/>
        <v>197257607.49</v>
      </c>
      <c r="E14" s="18">
        <f t="shared" si="3"/>
        <v>63160762.599999994</v>
      </c>
      <c r="F14" s="18">
        <f t="shared" si="3"/>
        <v>63157839.39999999</v>
      </c>
      <c r="G14" s="18">
        <f t="shared" si="3"/>
        <v>134096844.89000003</v>
      </c>
    </row>
    <row r="15" spans="1:7" ht="11.25">
      <c r="A15" s="32" t="s">
        <v>42</v>
      </c>
      <c r="B15" s="7">
        <v>0</v>
      </c>
      <c r="C15" s="7">
        <v>2593133.4</v>
      </c>
      <c r="D15" s="7">
        <f>B15+C15</f>
        <v>2593133.4</v>
      </c>
      <c r="E15" s="7">
        <v>2518956.98</v>
      </c>
      <c r="F15" s="7">
        <v>2518956.98</v>
      </c>
      <c r="G15" s="7">
        <f aca="true" t="shared" si="4" ref="G15:G21">D15-E15</f>
        <v>74176.41999999993</v>
      </c>
    </row>
    <row r="16" spans="1:7" ht="11.25">
      <c r="A16" s="32" t="s">
        <v>27</v>
      </c>
      <c r="B16" s="7">
        <v>117105610.05</v>
      </c>
      <c r="C16" s="7">
        <v>59954474.07</v>
      </c>
      <c r="D16" s="7">
        <f aca="true" t="shared" si="5" ref="D16:D21">B16+C16</f>
        <v>177060084.12</v>
      </c>
      <c r="E16" s="7">
        <v>53832710.1</v>
      </c>
      <c r="F16" s="7">
        <v>53830221.9</v>
      </c>
      <c r="G16" s="7">
        <f t="shared" si="4"/>
        <v>123227374.02000001</v>
      </c>
    </row>
    <row r="17" spans="1:7" ht="11.25">
      <c r="A17" s="32" t="s">
        <v>20</v>
      </c>
      <c r="B17" s="7">
        <v>6782546.27</v>
      </c>
      <c r="C17" s="7">
        <v>0</v>
      </c>
      <c r="D17" s="7">
        <f t="shared" si="5"/>
        <v>6782546.27</v>
      </c>
      <c r="E17" s="7">
        <v>2153354.79</v>
      </c>
      <c r="F17" s="7">
        <v>2153354.79</v>
      </c>
      <c r="G17" s="7">
        <f t="shared" si="4"/>
        <v>4629191.4799999995</v>
      </c>
    </row>
    <row r="18" spans="1:7" ht="11.25">
      <c r="A18" s="32" t="s">
        <v>43</v>
      </c>
      <c r="B18" s="7">
        <v>3572784.85</v>
      </c>
      <c r="C18" s="7">
        <v>713932.03</v>
      </c>
      <c r="D18" s="7">
        <f t="shared" si="5"/>
        <v>4286716.88</v>
      </c>
      <c r="E18" s="7">
        <v>1478496.84</v>
      </c>
      <c r="F18" s="7">
        <v>1478496.84</v>
      </c>
      <c r="G18" s="7">
        <f t="shared" si="4"/>
        <v>2808220.04</v>
      </c>
    </row>
    <row r="19" spans="1:7" ht="11.25">
      <c r="A19" s="32" t="s">
        <v>44</v>
      </c>
      <c r="B19" s="7">
        <v>758967.12</v>
      </c>
      <c r="C19" s="7">
        <v>0</v>
      </c>
      <c r="D19" s="7">
        <f t="shared" si="5"/>
        <v>758967.12</v>
      </c>
      <c r="E19" s="7">
        <v>144131.69</v>
      </c>
      <c r="F19" s="7">
        <v>144131.69</v>
      </c>
      <c r="G19" s="7">
        <f t="shared" si="4"/>
        <v>614835.4299999999</v>
      </c>
    </row>
    <row r="20" spans="1:7" ht="11.25">
      <c r="A20" s="32" t="s">
        <v>45</v>
      </c>
      <c r="B20" s="7">
        <v>942785.69</v>
      </c>
      <c r="C20" s="7">
        <v>0</v>
      </c>
      <c r="D20" s="7">
        <f t="shared" si="5"/>
        <v>942785.69</v>
      </c>
      <c r="E20" s="7">
        <v>183174.3</v>
      </c>
      <c r="F20" s="7">
        <v>183174.3</v>
      </c>
      <c r="G20" s="7">
        <f t="shared" si="4"/>
        <v>759611.3899999999</v>
      </c>
    </row>
    <row r="21" spans="1:7" ht="11.25">
      <c r="A21" s="32" t="s">
        <v>4</v>
      </c>
      <c r="B21" s="7">
        <v>2886162.78</v>
      </c>
      <c r="C21" s="7">
        <v>1947211.23</v>
      </c>
      <c r="D21" s="7">
        <f t="shared" si="5"/>
        <v>4833374.01</v>
      </c>
      <c r="E21" s="7">
        <v>2849937.9</v>
      </c>
      <c r="F21" s="7">
        <v>2849502.9</v>
      </c>
      <c r="G21" s="7">
        <f t="shared" si="4"/>
        <v>1983436.1099999999</v>
      </c>
    </row>
    <row r="22" spans="1:7" ht="11.25">
      <c r="A22" s="12" t="s">
        <v>46</v>
      </c>
      <c r="B22" s="18">
        <f aca="true" t="shared" si="6" ref="B22:G22">SUM(B23:B31)</f>
        <v>39393028.21</v>
      </c>
      <c r="C22" s="18">
        <f t="shared" si="6"/>
        <v>-10000001</v>
      </c>
      <c r="D22" s="18">
        <f t="shared" si="6"/>
        <v>29393027.21</v>
      </c>
      <c r="E22" s="18">
        <f t="shared" si="6"/>
        <v>19858229.759999998</v>
      </c>
      <c r="F22" s="18">
        <f t="shared" si="6"/>
        <v>2183545.31</v>
      </c>
      <c r="G22" s="18">
        <f t="shared" si="6"/>
        <v>9534797.450000001</v>
      </c>
    </row>
    <row r="23" spans="1:7" ht="11.25">
      <c r="A23" s="32" t="s">
        <v>28</v>
      </c>
      <c r="B23" s="7">
        <v>1608150.08</v>
      </c>
      <c r="C23" s="7">
        <v>0</v>
      </c>
      <c r="D23" s="7">
        <f>B23+C23</f>
        <v>1608150.08</v>
      </c>
      <c r="E23" s="7">
        <v>324169.31</v>
      </c>
      <c r="F23" s="7">
        <v>324169.31</v>
      </c>
      <c r="G23" s="7">
        <f aca="true" t="shared" si="7" ref="G23:G31">D23-E23</f>
        <v>1283980.77</v>
      </c>
    </row>
    <row r="24" spans="1:7" ht="11.25">
      <c r="A24" s="32" t="s">
        <v>23</v>
      </c>
      <c r="B24" s="7">
        <v>14089306.99</v>
      </c>
      <c r="C24" s="7">
        <v>-10000001</v>
      </c>
      <c r="D24" s="7">
        <f aca="true" t="shared" si="8" ref="D24:D31">B24+C24</f>
        <v>4089305.99</v>
      </c>
      <c r="E24" s="7">
        <v>387975.5</v>
      </c>
      <c r="F24" s="7">
        <v>387975.5</v>
      </c>
      <c r="G24" s="7">
        <f t="shared" si="7"/>
        <v>3701330.49</v>
      </c>
    </row>
    <row r="25" spans="1:7" ht="11.25">
      <c r="A25" s="32" t="s">
        <v>29</v>
      </c>
      <c r="B25" s="7">
        <v>0</v>
      </c>
      <c r="C25" s="7">
        <v>0</v>
      </c>
      <c r="D25" s="7">
        <f t="shared" si="8"/>
        <v>0</v>
      </c>
      <c r="E25" s="7">
        <v>0</v>
      </c>
      <c r="F25" s="7">
        <v>0</v>
      </c>
      <c r="G25" s="7">
        <f t="shared" si="7"/>
        <v>0</v>
      </c>
    </row>
    <row r="26" spans="1:7" ht="11.25">
      <c r="A26" s="32" t="s">
        <v>47</v>
      </c>
      <c r="B26" s="7">
        <v>0</v>
      </c>
      <c r="C26" s="7">
        <v>0</v>
      </c>
      <c r="D26" s="7">
        <f t="shared" si="8"/>
        <v>0</v>
      </c>
      <c r="E26" s="7">
        <v>0</v>
      </c>
      <c r="F26" s="7">
        <v>0</v>
      </c>
      <c r="G26" s="7">
        <f t="shared" si="7"/>
        <v>0</v>
      </c>
    </row>
    <row r="27" spans="1:7" ht="11.25">
      <c r="A27" s="32" t="s">
        <v>21</v>
      </c>
      <c r="B27" s="7">
        <v>0</v>
      </c>
      <c r="C27" s="7">
        <v>0</v>
      </c>
      <c r="D27" s="7">
        <f t="shared" si="8"/>
        <v>0</v>
      </c>
      <c r="E27" s="7">
        <v>0</v>
      </c>
      <c r="F27" s="7">
        <v>0</v>
      </c>
      <c r="G27" s="7">
        <f t="shared" si="7"/>
        <v>0</v>
      </c>
    </row>
    <row r="28" spans="1:7" ht="11.25">
      <c r="A28" s="32" t="s">
        <v>5</v>
      </c>
      <c r="B28" s="7">
        <v>0</v>
      </c>
      <c r="C28" s="7">
        <v>0</v>
      </c>
      <c r="D28" s="7">
        <f t="shared" si="8"/>
        <v>0</v>
      </c>
      <c r="E28" s="7">
        <v>0</v>
      </c>
      <c r="F28" s="7">
        <v>0</v>
      </c>
      <c r="G28" s="7">
        <f t="shared" si="7"/>
        <v>0</v>
      </c>
    </row>
    <row r="29" spans="1:7" ht="11.25">
      <c r="A29" s="32" t="s">
        <v>6</v>
      </c>
      <c r="B29" s="7">
        <v>23695571.14</v>
      </c>
      <c r="C29" s="7">
        <v>0</v>
      </c>
      <c r="D29" s="7">
        <f t="shared" si="8"/>
        <v>23695571.14</v>
      </c>
      <c r="E29" s="7">
        <v>19146084.95</v>
      </c>
      <c r="F29" s="7">
        <v>1471400.5</v>
      </c>
      <c r="G29" s="7">
        <f t="shared" si="7"/>
        <v>4549486.190000001</v>
      </c>
    </row>
    <row r="30" spans="1:7" ht="11.25">
      <c r="A30" s="32" t="s">
        <v>48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7"/>
        <v>0</v>
      </c>
    </row>
    <row r="31" spans="1:7" ht="11.25">
      <c r="A31" s="32" t="s">
        <v>30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7"/>
        <v>0</v>
      </c>
    </row>
    <row r="32" spans="1:7" ht="11.25">
      <c r="A32" s="12" t="s">
        <v>31</v>
      </c>
      <c r="B32" s="18">
        <f aca="true" t="shared" si="9" ref="B32:G32">SUM(B33:B36)</f>
        <v>6718320</v>
      </c>
      <c r="C32" s="18">
        <f t="shared" si="9"/>
        <v>0</v>
      </c>
      <c r="D32" s="18">
        <f t="shared" si="9"/>
        <v>6718320</v>
      </c>
      <c r="E32" s="18">
        <f t="shared" si="9"/>
        <v>1831262.48</v>
      </c>
      <c r="F32" s="18">
        <f t="shared" si="9"/>
        <v>1831262.48</v>
      </c>
      <c r="G32" s="18">
        <f t="shared" si="9"/>
        <v>4887057.52</v>
      </c>
    </row>
    <row r="33" spans="1:7" ht="11.25">
      <c r="A33" s="32" t="s">
        <v>49</v>
      </c>
      <c r="B33" s="7">
        <v>0</v>
      </c>
      <c r="C33" s="7">
        <v>0</v>
      </c>
      <c r="D33" s="7">
        <f>B33+C33</f>
        <v>0</v>
      </c>
      <c r="E33" s="7">
        <v>0</v>
      </c>
      <c r="F33" s="7">
        <v>0</v>
      </c>
      <c r="G33" s="7">
        <f>D33-E33</f>
        <v>0</v>
      </c>
    </row>
    <row r="34" spans="1:7" ht="11.25" customHeight="1">
      <c r="A34" s="32" t="s">
        <v>24</v>
      </c>
      <c r="B34" s="7">
        <v>6718320</v>
      </c>
      <c r="C34" s="7">
        <v>0</v>
      </c>
      <c r="D34" s="7">
        <f>B34+C34</f>
        <v>6718320</v>
      </c>
      <c r="E34" s="7">
        <v>1831262.48</v>
      </c>
      <c r="F34" s="7">
        <v>1831262.48</v>
      </c>
      <c r="G34" s="7">
        <f>D34-E34</f>
        <v>4887057.52</v>
      </c>
    </row>
    <row r="35" spans="1:7" ht="11.25">
      <c r="A35" s="32" t="s">
        <v>32</v>
      </c>
      <c r="B35" s="7">
        <v>0</v>
      </c>
      <c r="C35" s="7">
        <v>0</v>
      </c>
      <c r="D35" s="7">
        <f>B35+C35</f>
        <v>0</v>
      </c>
      <c r="E35" s="7">
        <v>0</v>
      </c>
      <c r="F35" s="7">
        <v>0</v>
      </c>
      <c r="G35" s="7">
        <f>D35-E35</f>
        <v>0</v>
      </c>
    </row>
    <row r="36" spans="1:7" ht="11.25">
      <c r="A36" s="32" t="s">
        <v>7</v>
      </c>
      <c r="B36" s="7">
        <v>0</v>
      </c>
      <c r="C36" s="7">
        <v>0</v>
      </c>
      <c r="D36" s="7">
        <f>B36+C36</f>
        <v>0</v>
      </c>
      <c r="E36" s="7">
        <v>0</v>
      </c>
      <c r="F36" s="7">
        <v>0</v>
      </c>
      <c r="G36" s="7">
        <f>D36-E36</f>
        <v>0</v>
      </c>
    </row>
    <row r="37" spans="1:7" ht="11.25">
      <c r="A37" s="15" t="s">
        <v>50</v>
      </c>
      <c r="B37" s="23">
        <f aca="true" t="shared" si="10" ref="B37:G37">SUM(B32+B22+B14+B5)</f>
        <v>333988601.76</v>
      </c>
      <c r="C37" s="23">
        <f t="shared" si="10"/>
        <v>67482011.66</v>
      </c>
      <c r="D37" s="23">
        <f t="shared" si="10"/>
        <v>401470613.4200001</v>
      </c>
      <c r="E37" s="23">
        <f t="shared" si="10"/>
        <v>125116617.49999999</v>
      </c>
      <c r="F37" s="23">
        <f t="shared" si="10"/>
        <v>106343708.16</v>
      </c>
      <c r="G37" s="23">
        <f t="shared" si="10"/>
        <v>276353995.9200001</v>
      </c>
    </row>
    <row r="38" spans="1:7" ht="11.25">
      <c r="A38" s="11"/>
      <c r="B38" s="11"/>
      <c r="C38" s="11"/>
      <c r="D38" s="11"/>
      <c r="E38" s="11"/>
      <c r="F38" s="11"/>
      <c r="G38" s="11"/>
    </row>
    <row r="39" spans="1:7" ht="11.25">
      <c r="A39" s="11" t="s">
        <v>120</v>
      </c>
      <c r="B39" s="11"/>
      <c r="C39" s="11"/>
      <c r="D39" s="11"/>
      <c r="E39" s="11"/>
      <c r="F39" s="11"/>
      <c r="G39" s="11"/>
    </row>
    <row r="40" spans="1:7" ht="11.25">
      <c r="A40" s="11"/>
      <c r="B40" s="11"/>
      <c r="C40" s="11"/>
      <c r="D40" s="11"/>
      <c r="E40" s="11"/>
      <c r="F40" s="11"/>
      <c r="G40" s="11"/>
    </row>
    <row r="41" spans="1:5" ht="11.25">
      <c r="A41" s="34" t="s">
        <v>180</v>
      </c>
      <c r="B41" s="35"/>
      <c r="C41" s="35"/>
      <c r="D41" s="1"/>
      <c r="E41" s="1"/>
    </row>
    <row r="42" spans="1:5" ht="11.25">
      <c r="A42" s="34" t="s">
        <v>181</v>
      </c>
      <c r="B42" s="35" t="s">
        <v>182</v>
      </c>
      <c r="C42" s="35"/>
      <c r="D42" s="1"/>
      <c r="E42" s="1"/>
    </row>
    <row r="43" spans="1:5" ht="11.25">
      <c r="A43" s="34"/>
      <c r="B43" s="35" t="s">
        <v>183</v>
      </c>
      <c r="C43" s="35"/>
      <c r="D43" s="1"/>
      <c r="E43" s="1"/>
    </row>
    <row r="44" spans="1:5" ht="11.25">
      <c r="A44" s="34"/>
      <c r="B44" s="35"/>
      <c r="C44" s="35"/>
      <c r="D44" s="1"/>
      <c r="E44" s="1"/>
    </row>
    <row r="45" spans="1:5" ht="11.25">
      <c r="A45" s="34"/>
      <c r="B45" s="35"/>
      <c r="C45" s="1"/>
      <c r="D45" s="1"/>
      <c r="E45" s="36" t="s">
        <v>184</v>
      </c>
    </row>
    <row r="46" spans="1:5" ht="11.25">
      <c r="A46" s="34"/>
      <c r="B46" s="35"/>
      <c r="C46" s="1"/>
      <c r="D46" s="1"/>
      <c r="E46" s="36" t="s">
        <v>185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1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2023-05-17T16:08:58Z</cp:lastPrinted>
  <dcterms:created xsi:type="dcterms:W3CDTF">2014-02-10T03:37:14Z</dcterms:created>
  <dcterms:modified xsi:type="dcterms:W3CDTF">2023-05-17T16:10:36Z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