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tabRatio="885" activeTab="2"/>
  </bookViews>
  <sheets>
    <sheet name="COG" sheetId="1" r:id="rId1"/>
    <sheet name="CTG" sheetId="2" r:id="rId2"/>
    <sheet name="CA" sheetId="3" r:id="rId3"/>
    <sheet name="CFG" sheetId="4" r:id="rId4"/>
  </sheets>
  <definedNames/>
  <calcPr fullCalcOnLoad="1"/>
</workbook>
</file>

<file path=xl/sharedStrings.xml><?xml version="1.0" encoding="utf-8"?>
<sst xmlns="http://schemas.openxmlformats.org/spreadsheetml/2006/main" count="259" uniqueCount="180">
  <si>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</si>
  <si>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</si>
  <si>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</si>
  <si>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</si>
  <si>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</si>
  <si>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</si>
  <si>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</si>
  <si>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</si>
  <si>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</si>
  <si>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</si>
  <si>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</si>
  <si>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</si>
  <si>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</si>
  <si>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</si>
  <si>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</si>
  <si>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</si>
  <si>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</si>
  <si>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</si>
  <si>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</si>
  <si>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</si>
  <si>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</si>
  <si>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</si>
  <si>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</si>
  <si>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</si>
  <si>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</si>
  <si>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</si>
  <si>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</si>
  <si>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</si>
  <si>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</si>
  <si>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</si>
  <si>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</si>
  <si>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</si>
  <si>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</si>
  <si>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</si>
  <si>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</si>
  <si>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</si>
  <si>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</si>
  <si>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</si>
  <si>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</si>
  <si>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</si>
  <si>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</si>
  <si>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</si>
  <si>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</si>
  <si>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</si>
  <si>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</si>
  <si>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</si>
  <si>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</si>
  <si>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</si>
  <si>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</si>
  <si>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</si>
  <si>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</si>
  <si>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</si>
  <si>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</si>
  <si>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</si>
  <si>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</si>
  <si>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</si>
  <si>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</si>
  <si>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</si>
  <si>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</si>
  <si>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</si>
  <si>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</si>
  <si>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</si>
  <si>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</si>
  <si>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</si>
  <si>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</si>
  <si>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</si>
  <si>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</si>
  <si>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</si>
  <si>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</si>
  <si>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</si>
  <si>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</si>
  <si>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</si>
  <si>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</si>
  <si>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</si>
  <si>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</si>
  <si>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</si>
  <si>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</si>
  <si>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</si>
  <si>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</si>
  <si>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</si>
  <si>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</si>
  <si>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</si>
  <si>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</si>
  <si>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</si>
  <si>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</si>
  <si>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</si>
  <si>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</si>
  <si>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</si>
  <si>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</si>
  <si>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</si>
  <si>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</si>
  <si>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</si>
  <si>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</si>
  <si>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</si>
  <si>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</si>
  <si>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</si>
  <si>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</si>
  <si>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</si>
  <si>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</si>
  <si>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</si>
  <si>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</si>
  <si>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</si>
  <si>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</si>
  <si>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</si>
  <si>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</si>
  <si>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</si>
  <si>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</si>
  <si>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</si>
  <si>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</si>
  <si>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</si>
  <si>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</si>
  <si>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</si>
  <si>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</si>
  <si>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</si>
  <si>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</si>
  <si>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</si>
  <si>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</si>
  <si>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</si>
  <si>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</si>
  <si>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</si>
  <si>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</si>
  <si>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</si>
  <si>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</si>
  <si>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</si>
  <si>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</si>
  <si>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</si>
  <si>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</si>
  <si>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</si>
  <si>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Salvatierra, Gto.
Estado Analítico del Ejercicio del Presupuesto de Egresos
Clasificación por Objeto del Gasto(Capítulo y Concepto)
Del 1 de Enero AL 31 DE MARZO DEL 2022</t>
  </si>
  <si>
    <t>Municipio de Salvatierra, Gto.
Estado Analítico del Ejercicio del Presupuesto de Egresos
Clasificación Ecónomica (Por Tipo de Gasto)
Del 1 de Enero AL 31 DE MARZO DEL 2022</t>
  </si>
  <si>
    <t>PRESIDENTE MUNICIPAL</t>
  </si>
  <si>
    <t>SINDICO</t>
  </si>
  <si>
    <t>REGIDORES</t>
  </si>
  <si>
    <t>PRESIDENCIA</t>
  </si>
  <si>
    <t>COMUNICACIÓN SOCIAL</t>
  </si>
  <si>
    <t>ATENCION AL MIGRANTE</t>
  </si>
  <si>
    <t>ATENCION CIUDADANA</t>
  </si>
  <si>
    <t>ATENCION DE LA JUVENTUD</t>
  </si>
  <si>
    <t>SECRETARIA DEL H. AYUNTAMIENTO</t>
  </si>
  <si>
    <t>FISCALES Y ALCOHOLES</t>
  </si>
  <si>
    <t>DIRECCION DE JURIDICO</t>
  </si>
  <si>
    <t>UNIDAD DE TRANSPARENCIA</t>
  </si>
  <si>
    <t>TESORERIA</t>
  </si>
  <si>
    <t>CATASTRO</t>
  </si>
  <si>
    <t>CONTRALORIA</t>
  </si>
  <si>
    <t>OBRAS PUBLICAS</t>
  </si>
  <si>
    <t>SERVICIOS PUBLICOS</t>
  </si>
  <si>
    <t>ALUMBRADO PUBLICO</t>
  </si>
  <si>
    <t>LIMPIA</t>
  </si>
  <si>
    <t>MERCADO</t>
  </si>
  <si>
    <t>PANTEONES</t>
  </si>
  <si>
    <t>PARQUES Y JARDINES</t>
  </si>
  <si>
    <t>RASTRO</t>
  </si>
  <si>
    <t>ADMINISTRACION PARQUE EL SABINAL</t>
  </si>
  <si>
    <t>DESARROLLO SOCIAL</t>
  </si>
  <si>
    <t>SALUD PUBLICA</t>
  </si>
  <si>
    <t>PLANEACION URBANA</t>
  </si>
  <si>
    <t>DESARRROLLO RURAL</t>
  </si>
  <si>
    <t>INSTITUTO DE LA MUJER</t>
  </si>
  <si>
    <t>SEGURIDAD PUBLICA</t>
  </si>
  <si>
    <t>DIRECCION DE MOVILIDAD</t>
  </si>
  <si>
    <t>PROTECCION CIVIL</t>
  </si>
  <si>
    <t>PROMOCION ECONOMICA</t>
  </si>
  <si>
    <t>COORDINACION DE TURISMO MUNICIPAL</t>
  </si>
  <si>
    <t>DESARROLLO URBANO Y MEDIO AMBIENTE</t>
  </si>
  <si>
    <t>FOMENTO DEPORTIVO</t>
  </si>
  <si>
    <t>EDUCACION</t>
  </si>
  <si>
    <t>OFICIALIA MAYOR</t>
  </si>
  <si>
    <t>CULTURA</t>
  </si>
  <si>
    <t>Municipio de Salvatierra, Gto.
Estado Analítico del Ejercicio del Presupuesto de Egresos
Clasificación Administrativa
Del 1 de Enero AL 31 DE MARZO DEL 2022</t>
  </si>
  <si>
    <t>Gobierno (Federal/Estatal/Municipal) de Municipio de Salvatierra, Gto.
Estado Analítico del Ejercicio del Presupuesto de Egresos
Clasificación Administrativa
Del 1 de Enero AL 31 DE MARZO DEL 2022</t>
  </si>
  <si>
    <t>Sector Paraestatal del Gobierno (Federal/Estatal/Municipal) de Municipio de Salvatierra, Gto.
Estado Analítico del Ejercicio del Presupuesto de Egresos
Clasificación Administrativa
Del 1 de Enero AL 31 DE MARZO DEL 2022</t>
  </si>
  <si>
    <t>Municipio de Salvatierra, Gto.
Estado Análitico del Ejercicio del Presupuesto de Egresos
Clasificación Funcional (Finalidad y Función)
Del 1 de Enero AL 31 DE MARZO DEL 2022</t>
  </si>
  <si>
    <t>Bajo protesta de decir verdad declaramos que los Estados Financieros y sus notas, son razonablemente correctos y son responsabilidad del emisor.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</si>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</sst>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 locked="0"/>
    </xf>
    <xf numFmtId="4" fontId="4" fillId="33" borderId="12" xfId="59" applyNumberFormat="1" applyFont="1" applyFill="1" applyBorder="1" applyAlignment="1">
      <alignment horizontal="center" vertical="center" wrapText="1"/>
      <protection/>
    </xf>
    <xf numFmtId="0" fontId="4" fillId="33" borderId="12" xfId="59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4" fillId="0" borderId="16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0" fontId="3" fillId="0" borderId="18" xfId="59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59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3" fillId="0" borderId="14" xfId="5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4" fillId="0" borderId="20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/>
    </xf>
    <xf numFmtId="0" fontId="43" fillId="0" borderId="10" xfId="0" applyFont="1" applyBorder="1" applyAlignment="1">
      <alignment horizontal="center" vertical="center" wrapText="1"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5" fillId="34" borderId="0" xfId="0" applyFont="1" applyFill="1" applyBorder="1" applyAlignment="1">
      <alignment vertical="top"/>
    </xf>
    <xf numFmtId="0" fontId="3" fillId="0" borderId="0" xfId="58" applyFont="1" applyFill="1" applyBorder="1" applyAlignment="1" applyProtection="1">
      <alignment vertical="top"/>
      <protection locked="0"/>
    </xf>
    <xf numFmtId="0" fontId="3" fillId="0" borderId="0" xfId="58" applyNumberFormat="1" applyFont="1" applyFill="1" applyBorder="1" applyAlignment="1" applyProtection="1">
      <alignment horizontal="right" vertical="top"/>
      <protection locked="0"/>
    </xf>
    <xf numFmtId="0" fontId="3" fillId="0" borderId="0" xfId="58" applyFont="1" applyAlignment="1" applyProtection="1">
      <alignment vertical="top" wrapText="1"/>
      <protection locked="0"/>
    </xf>
    <xf numFmtId="4" fontId="3" fillId="0" borderId="0" xfId="58" applyNumberFormat="1" applyFont="1" applyAlignment="1" applyProtection="1">
      <alignment vertical="top"/>
      <protection locked="0"/>
    </xf>
    <xf numFmtId="0" fontId="3" fillId="0" borderId="0" xfId="58" applyFont="1" applyAlignment="1" applyProtection="1">
      <alignment horizontal="right" vertical="top"/>
      <protection locked="0"/>
    </xf>
    <xf numFmtId="0" fontId="4" fillId="33" borderId="20" xfId="59" applyFont="1" applyFill="1" applyBorder="1" applyAlignment="1" applyProtection="1">
      <alignment horizontal="center" vertical="center" wrapText="1"/>
      <protection locked="0"/>
    </xf>
    <xf numFmtId="0" fontId="4" fillId="33" borderId="23" xfId="59" applyFont="1" applyFill="1" applyBorder="1" applyAlignment="1" applyProtection="1">
      <alignment horizontal="center" vertical="center" wrapText="1"/>
      <protection locked="0"/>
    </xf>
    <xf numFmtId="0" fontId="4" fillId="33" borderId="24" xfId="59" applyFont="1" applyFill="1" applyBorder="1" applyAlignment="1" applyProtection="1">
      <alignment horizontal="center" vertical="center" wrapText="1"/>
      <protection locked="0"/>
    </xf>
    <xf numFmtId="4" fontId="4" fillId="33" borderId="14" xfId="59" applyNumberFormat="1" applyFont="1" applyFill="1" applyBorder="1" applyAlignment="1">
      <alignment horizontal="center" vertical="center" wrapText="1"/>
      <protection/>
    </xf>
    <xf numFmtId="4" fontId="4" fillId="33" borderId="16" xfId="59" applyNumberFormat="1" applyFont="1" applyFill="1" applyBorder="1" applyAlignment="1">
      <alignment horizontal="center" vertical="center" wrapText="1"/>
      <protection/>
    </xf>
    <xf numFmtId="0" fontId="4" fillId="33" borderId="21" xfId="59" applyFont="1" applyFill="1" applyBorder="1" applyAlignment="1">
      <alignment horizontal="center" vertical="center"/>
      <protection/>
    </xf>
    <xf numFmtId="0" fontId="4" fillId="33" borderId="18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17" xfId="59" applyFont="1" applyFill="1" applyBorder="1" applyAlignment="1">
      <alignment horizontal="center" vertical="center"/>
      <protection/>
    </xf>
    <xf numFmtId="0" fontId="4" fillId="33" borderId="11" xfId="59" applyFont="1" applyFill="1" applyBorder="1" applyAlignment="1">
      <alignment horizontal="center" vertical="center"/>
      <protection/>
    </xf>
    <xf numFmtId="0" fontId="4" fillId="33" borderId="19" xfId="59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showGridLines="0" view="pageBreakPreview" zoomScaleSheetLayoutView="100" zoomScalePageLayoutView="0" workbookViewId="0" topLeftCell="A1">
      <selection activeCell="L14" sqref="L14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 customWidth="1"/>
  </cols>
  <sheetData>
    <row r="1" spans="1:8" ht="49.5" customHeight="1">
      <c r="A1" s="58" t="s">
        <v>128</v>
      </c>
      <c r="B1" s="59"/>
      <c r="C1" s="59"/>
      <c r="D1" s="59"/>
      <c r="E1" s="59"/>
      <c r="F1" s="59"/>
      <c r="G1" s="59"/>
      <c r="H1" s="60"/>
    </row>
    <row r="2" spans="1:8" ht="11.25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75" customHeight="1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ht="11.25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48" t="s">
        <v>61</v>
      </c>
      <c r="B5" s="7"/>
      <c r="C5" s="14">
        <f>SUM(C6:C12)</f>
        <v>124380169.96</v>
      </c>
      <c r="D5" s="14">
        <f>SUM(D6:D12)</f>
        <v>1284865.1700000002</v>
      </c>
      <c r="E5" s="14">
        <f>C5+D5</f>
        <v>125665035.13</v>
      </c>
      <c r="F5" s="14">
        <f>SUM(F6:F12)</f>
        <v>27640439.419999998</v>
      </c>
      <c r="G5" s="14">
        <f>SUM(G6:G12)</f>
        <v>27369888.319999997</v>
      </c>
      <c r="H5" s="14">
        <f>E5-F5</f>
        <v>98024595.71</v>
      </c>
    </row>
    <row r="6" spans="1:8" ht="11.25">
      <c r="A6" s="49">
        <v>1100</v>
      </c>
      <c r="B6" s="11" t="s">
        <v>70</v>
      </c>
      <c r="C6" s="15">
        <v>102642234.62</v>
      </c>
      <c r="D6" s="15">
        <v>68516.17</v>
      </c>
      <c r="E6" s="15">
        <f aca="true" t="shared" si="0" ref="E6:E69">C6+D6</f>
        <v>102710750.79</v>
      </c>
      <c r="F6" s="15">
        <v>24907656.88</v>
      </c>
      <c r="G6" s="15">
        <v>24907656.88</v>
      </c>
      <c r="H6" s="15">
        <f aca="true" t="shared" si="1" ref="H6:H69">E6-F6</f>
        <v>77803093.91000001</v>
      </c>
    </row>
    <row r="7" spans="1:8" ht="11.25">
      <c r="A7" s="49">
        <v>1200</v>
      </c>
      <c r="B7" s="11" t="s">
        <v>71</v>
      </c>
      <c r="C7" s="15">
        <v>1197685.21</v>
      </c>
      <c r="D7" s="15">
        <v>587611.65</v>
      </c>
      <c r="E7" s="15">
        <f t="shared" si="0"/>
        <v>1785296.8599999999</v>
      </c>
      <c r="F7" s="15">
        <v>919999.49</v>
      </c>
      <c r="G7" s="15">
        <v>919999.49</v>
      </c>
      <c r="H7" s="15">
        <f t="shared" si="1"/>
        <v>865297.3699999999</v>
      </c>
    </row>
    <row r="8" spans="1:8" ht="11.25">
      <c r="A8" s="49">
        <v>1300</v>
      </c>
      <c r="B8" s="11" t="s">
        <v>72</v>
      </c>
      <c r="C8" s="15">
        <v>15211313.03</v>
      </c>
      <c r="D8" s="15">
        <v>-1652639.02</v>
      </c>
      <c r="E8" s="15">
        <f t="shared" si="0"/>
        <v>13558674.01</v>
      </c>
      <c r="F8" s="15">
        <v>1904.28</v>
      </c>
      <c r="G8" s="15">
        <v>1904.28</v>
      </c>
      <c r="H8" s="15">
        <f t="shared" si="1"/>
        <v>13556769.73</v>
      </c>
    </row>
    <row r="9" spans="1:8" ht="11.25">
      <c r="A9" s="49">
        <v>1400</v>
      </c>
      <c r="B9" s="11" t="s">
        <v>35</v>
      </c>
      <c r="C9" s="15">
        <v>808127.92</v>
      </c>
      <c r="D9" s="15">
        <v>0</v>
      </c>
      <c r="E9" s="15">
        <f t="shared" si="0"/>
        <v>808127.92</v>
      </c>
      <c r="F9" s="15">
        <v>0</v>
      </c>
      <c r="G9" s="15">
        <v>0</v>
      </c>
      <c r="H9" s="15">
        <f t="shared" si="1"/>
        <v>808127.92</v>
      </c>
    </row>
    <row r="10" spans="1:8" ht="11.25">
      <c r="A10" s="49">
        <v>1500</v>
      </c>
      <c r="B10" s="11" t="s">
        <v>73</v>
      </c>
      <c r="C10" s="15">
        <v>4328580.91</v>
      </c>
      <c r="D10" s="15">
        <v>2281376.37</v>
      </c>
      <c r="E10" s="15">
        <f t="shared" si="0"/>
        <v>6609957.28</v>
      </c>
      <c r="F10" s="15">
        <v>1736804.43</v>
      </c>
      <c r="G10" s="15">
        <v>1466253.33</v>
      </c>
      <c r="H10" s="15">
        <f t="shared" si="1"/>
        <v>4873152.850000001</v>
      </c>
    </row>
    <row r="11" spans="1:8" ht="11.25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ht="11.25">
      <c r="A12" s="49">
        <v>1700</v>
      </c>
      <c r="B12" s="11" t="s">
        <v>74</v>
      </c>
      <c r="C12" s="15">
        <v>192228.27</v>
      </c>
      <c r="D12" s="15">
        <v>0</v>
      </c>
      <c r="E12" s="15">
        <f t="shared" si="0"/>
        <v>192228.27</v>
      </c>
      <c r="F12" s="15">
        <v>74074.34</v>
      </c>
      <c r="G12" s="15">
        <v>74074.34</v>
      </c>
      <c r="H12" s="15">
        <f t="shared" si="1"/>
        <v>118153.93</v>
      </c>
    </row>
    <row r="13" spans="1:8" ht="11.25">
      <c r="A13" s="48" t="s">
        <v>62</v>
      </c>
      <c r="B13" s="7"/>
      <c r="C13" s="15">
        <f>SUM(C14:C22)</f>
        <v>20834030.929999996</v>
      </c>
      <c r="D13" s="15">
        <f>SUM(D14:D22)</f>
        <v>1831031.3099999998</v>
      </c>
      <c r="E13" s="15">
        <f t="shared" si="0"/>
        <v>22665062.239999995</v>
      </c>
      <c r="F13" s="15">
        <f>SUM(F14:F22)</f>
        <v>6591118.500000001</v>
      </c>
      <c r="G13" s="15">
        <f>SUM(G14:G22)</f>
        <v>1167383.3099999998</v>
      </c>
      <c r="H13" s="15">
        <f t="shared" si="1"/>
        <v>16073943.739999995</v>
      </c>
    </row>
    <row r="14" spans="1:8" ht="11.25">
      <c r="A14" s="49">
        <v>2100</v>
      </c>
      <c r="B14" s="11" t="s">
        <v>75</v>
      </c>
      <c r="C14" s="15">
        <v>1805594.13</v>
      </c>
      <c r="D14" s="15">
        <v>515078.36</v>
      </c>
      <c r="E14" s="15">
        <f t="shared" si="0"/>
        <v>2320672.4899999998</v>
      </c>
      <c r="F14" s="15">
        <v>598164.21</v>
      </c>
      <c r="G14" s="15">
        <v>108489.31</v>
      </c>
      <c r="H14" s="15">
        <f t="shared" si="1"/>
        <v>1722508.2799999998</v>
      </c>
    </row>
    <row r="15" spans="1:8" ht="11.25">
      <c r="A15" s="49">
        <v>2200</v>
      </c>
      <c r="B15" s="11" t="s">
        <v>76</v>
      </c>
      <c r="C15" s="15">
        <v>170973.13</v>
      </c>
      <c r="D15" s="15">
        <v>54541.58</v>
      </c>
      <c r="E15" s="15">
        <f t="shared" si="0"/>
        <v>225514.71000000002</v>
      </c>
      <c r="F15" s="15">
        <v>261140.83</v>
      </c>
      <c r="G15" s="15">
        <v>62031.17</v>
      </c>
      <c r="H15" s="15">
        <f t="shared" si="1"/>
        <v>-35626.119999999966</v>
      </c>
    </row>
    <row r="16" spans="1:8" ht="11.25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ht="11.25">
      <c r="A17" s="49">
        <v>2400</v>
      </c>
      <c r="B17" s="11" t="s">
        <v>78</v>
      </c>
      <c r="C17" s="15">
        <v>4034056.8</v>
      </c>
      <c r="D17" s="15">
        <v>366014.7</v>
      </c>
      <c r="E17" s="15">
        <f t="shared" si="0"/>
        <v>4400071.5</v>
      </c>
      <c r="F17" s="15">
        <v>1404969.33</v>
      </c>
      <c r="G17" s="15">
        <v>777397.44</v>
      </c>
      <c r="H17" s="15">
        <f t="shared" si="1"/>
        <v>2995102.17</v>
      </c>
    </row>
    <row r="18" spans="1:8" ht="11.25">
      <c r="A18" s="49">
        <v>2500</v>
      </c>
      <c r="B18" s="11" t="s">
        <v>79</v>
      </c>
      <c r="C18" s="15">
        <v>3166718.73</v>
      </c>
      <c r="D18" s="15">
        <v>188522.56</v>
      </c>
      <c r="E18" s="15">
        <f t="shared" si="0"/>
        <v>3355241.29</v>
      </c>
      <c r="F18" s="15">
        <v>2053831.38</v>
      </c>
      <c r="G18" s="15">
        <v>138953.17</v>
      </c>
      <c r="H18" s="15">
        <f t="shared" si="1"/>
        <v>1301409.9100000001</v>
      </c>
    </row>
    <row r="19" spans="1:8" ht="11.25">
      <c r="A19" s="49">
        <v>2600</v>
      </c>
      <c r="B19" s="11" t="s">
        <v>80</v>
      </c>
      <c r="C19" s="15">
        <v>8956931.07</v>
      </c>
      <c r="D19" s="15">
        <v>280504.21</v>
      </c>
      <c r="E19" s="15">
        <f t="shared" si="0"/>
        <v>9237435.280000001</v>
      </c>
      <c r="F19" s="15">
        <v>2011710.48</v>
      </c>
      <c r="G19" s="15">
        <v>5310.18</v>
      </c>
      <c r="H19" s="15">
        <f t="shared" si="1"/>
        <v>7225724.800000001</v>
      </c>
    </row>
    <row r="20" spans="1:8" ht="11.25">
      <c r="A20" s="49">
        <v>2700</v>
      </c>
      <c r="B20" s="11" t="s">
        <v>81</v>
      </c>
      <c r="C20" s="15">
        <v>1400133.58</v>
      </c>
      <c r="D20" s="15">
        <v>73910.18</v>
      </c>
      <c r="E20" s="15">
        <f t="shared" si="0"/>
        <v>1474043.76</v>
      </c>
      <c r="F20" s="15">
        <v>16024.03</v>
      </c>
      <c r="G20" s="15">
        <v>15430.81</v>
      </c>
      <c r="H20" s="15">
        <f t="shared" si="1"/>
        <v>1458019.73</v>
      </c>
    </row>
    <row r="21" spans="1:8" ht="11.25">
      <c r="A21" s="49">
        <v>2800</v>
      </c>
      <c r="B21" s="11" t="s">
        <v>82</v>
      </c>
      <c r="C21" s="15">
        <v>47992</v>
      </c>
      <c r="D21" s="15">
        <v>2082.5</v>
      </c>
      <c r="E21" s="15">
        <f t="shared" si="0"/>
        <v>50074.5</v>
      </c>
      <c r="F21" s="15">
        <v>0</v>
      </c>
      <c r="G21" s="15">
        <v>0</v>
      </c>
      <c r="H21" s="15">
        <f t="shared" si="1"/>
        <v>50074.5</v>
      </c>
    </row>
    <row r="22" spans="1:8" ht="11.25">
      <c r="A22" s="49">
        <v>2900</v>
      </c>
      <c r="B22" s="11" t="s">
        <v>83</v>
      </c>
      <c r="C22" s="15">
        <v>1251631.49</v>
      </c>
      <c r="D22" s="15">
        <v>350377.22</v>
      </c>
      <c r="E22" s="15">
        <f t="shared" si="0"/>
        <v>1602008.71</v>
      </c>
      <c r="F22" s="15">
        <v>245278.24</v>
      </c>
      <c r="G22" s="15">
        <v>59771.23</v>
      </c>
      <c r="H22" s="15">
        <f t="shared" si="1"/>
        <v>1356730.47</v>
      </c>
    </row>
    <row r="23" spans="1:8" ht="11.25">
      <c r="A23" s="48" t="s">
        <v>63</v>
      </c>
      <c r="B23" s="7"/>
      <c r="C23" s="15">
        <f>SUM(C24:C32)</f>
        <v>77628669.35000001</v>
      </c>
      <c r="D23" s="15">
        <f>SUM(D24:D32)</f>
        <v>1328928.4300000002</v>
      </c>
      <c r="E23" s="15">
        <f t="shared" si="0"/>
        <v>78957597.78000002</v>
      </c>
      <c r="F23" s="15">
        <f>SUM(F24:F32)</f>
        <v>28180601.990000002</v>
      </c>
      <c r="G23" s="15">
        <f>SUM(G24:G32)</f>
        <v>2818855.5300000003</v>
      </c>
      <c r="H23" s="15">
        <f t="shared" si="1"/>
        <v>50776995.790000014</v>
      </c>
    </row>
    <row r="24" spans="1:8" ht="11.25">
      <c r="A24" s="49">
        <v>3100</v>
      </c>
      <c r="B24" s="11" t="s">
        <v>84</v>
      </c>
      <c r="C24" s="15">
        <v>16847373.98</v>
      </c>
      <c r="D24" s="15">
        <v>96999.99</v>
      </c>
      <c r="E24" s="15">
        <f t="shared" si="0"/>
        <v>16944373.97</v>
      </c>
      <c r="F24" s="15">
        <v>4547381.6</v>
      </c>
      <c r="G24" s="15">
        <v>7304.15</v>
      </c>
      <c r="H24" s="15">
        <f t="shared" si="1"/>
        <v>12396992.37</v>
      </c>
    </row>
    <row r="25" spans="1:8" ht="11.25">
      <c r="A25" s="49">
        <v>3200</v>
      </c>
      <c r="B25" s="11" t="s">
        <v>85</v>
      </c>
      <c r="C25" s="15">
        <v>1382901.82</v>
      </c>
      <c r="D25" s="15">
        <v>247404.04</v>
      </c>
      <c r="E25" s="15">
        <f t="shared" si="0"/>
        <v>1630305.86</v>
      </c>
      <c r="F25" s="15">
        <v>486802.99</v>
      </c>
      <c r="G25" s="15">
        <v>283945.4</v>
      </c>
      <c r="H25" s="15">
        <f t="shared" si="1"/>
        <v>1143502.87</v>
      </c>
    </row>
    <row r="26" spans="1:8" ht="11.25">
      <c r="A26" s="49">
        <v>3300</v>
      </c>
      <c r="B26" s="11" t="s">
        <v>86</v>
      </c>
      <c r="C26" s="15">
        <v>9257654.95</v>
      </c>
      <c r="D26" s="15">
        <v>235247.11</v>
      </c>
      <c r="E26" s="15">
        <f t="shared" si="0"/>
        <v>9492902.059999999</v>
      </c>
      <c r="F26" s="15">
        <v>880357.74</v>
      </c>
      <c r="G26" s="15">
        <v>341860.12</v>
      </c>
      <c r="H26" s="15">
        <f t="shared" si="1"/>
        <v>8612544.319999998</v>
      </c>
    </row>
    <row r="27" spans="1:8" ht="11.25">
      <c r="A27" s="49">
        <v>3400</v>
      </c>
      <c r="B27" s="11" t="s">
        <v>87</v>
      </c>
      <c r="C27" s="15">
        <v>800980.39</v>
      </c>
      <c r="D27" s="15">
        <v>34418.4</v>
      </c>
      <c r="E27" s="15">
        <f t="shared" si="0"/>
        <v>835398.79</v>
      </c>
      <c r="F27" s="15">
        <v>372925.27</v>
      </c>
      <c r="G27" s="15">
        <v>47897.6</v>
      </c>
      <c r="H27" s="15">
        <f t="shared" si="1"/>
        <v>462473.52</v>
      </c>
    </row>
    <row r="28" spans="1:8" ht="11.25">
      <c r="A28" s="49">
        <v>3500</v>
      </c>
      <c r="B28" s="11" t="s">
        <v>88</v>
      </c>
      <c r="C28" s="15">
        <v>26294946.33</v>
      </c>
      <c r="D28" s="15">
        <v>223696.41</v>
      </c>
      <c r="E28" s="15">
        <f t="shared" si="0"/>
        <v>26518642.74</v>
      </c>
      <c r="F28" s="15">
        <v>5859584.98</v>
      </c>
      <c r="G28" s="15">
        <v>34421.69</v>
      </c>
      <c r="H28" s="15">
        <f t="shared" si="1"/>
        <v>20659057.759999998</v>
      </c>
    </row>
    <row r="29" spans="1:8" ht="11.25">
      <c r="A29" s="49">
        <v>3600</v>
      </c>
      <c r="B29" s="11" t="s">
        <v>89</v>
      </c>
      <c r="C29" s="15">
        <v>685622</v>
      </c>
      <c r="D29" s="15">
        <v>61644.96</v>
      </c>
      <c r="E29" s="15">
        <f t="shared" si="0"/>
        <v>747266.96</v>
      </c>
      <c r="F29" s="15">
        <v>197341.84</v>
      </c>
      <c r="G29" s="15">
        <v>31192.02</v>
      </c>
      <c r="H29" s="15">
        <f t="shared" si="1"/>
        <v>549925.12</v>
      </c>
    </row>
    <row r="30" spans="1:8" ht="11.25">
      <c r="A30" s="49">
        <v>3700</v>
      </c>
      <c r="B30" s="11" t="s">
        <v>90</v>
      </c>
      <c r="C30" s="15">
        <v>374880.63</v>
      </c>
      <c r="D30" s="15">
        <v>62467.22</v>
      </c>
      <c r="E30" s="15">
        <f t="shared" si="0"/>
        <v>437347.85</v>
      </c>
      <c r="F30" s="15">
        <v>25210.72</v>
      </c>
      <c r="G30" s="15">
        <v>25210.72</v>
      </c>
      <c r="H30" s="15">
        <f t="shared" si="1"/>
        <v>412137.13</v>
      </c>
    </row>
    <row r="31" spans="1:8" ht="11.25">
      <c r="A31" s="49">
        <v>3800</v>
      </c>
      <c r="B31" s="11" t="s">
        <v>91</v>
      </c>
      <c r="C31" s="15">
        <v>15227330.3</v>
      </c>
      <c r="D31" s="15">
        <v>226551.97</v>
      </c>
      <c r="E31" s="15">
        <f t="shared" si="0"/>
        <v>15453882.270000001</v>
      </c>
      <c r="F31" s="15">
        <v>13727246.85</v>
      </c>
      <c r="G31" s="15">
        <v>1175150.83</v>
      </c>
      <c r="H31" s="15">
        <f t="shared" si="1"/>
        <v>1726635.4200000018</v>
      </c>
    </row>
    <row r="32" spans="1:8" ht="11.25">
      <c r="A32" s="49">
        <v>3900</v>
      </c>
      <c r="B32" s="11" t="s">
        <v>19</v>
      </c>
      <c r="C32" s="15">
        <v>6756978.95</v>
      </c>
      <c r="D32" s="15">
        <v>140498.33</v>
      </c>
      <c r="E32" s="15">
        <f t="shared" si="0"/>
        <v>6897477.28</v>
      </c>
      <c r="F32" s="15">
        <v>2083750</v>
      </c>
      <c r="G32" s="15">
        <v>871873</v>
      </c>
      <c r="H32" s="15">
        <f t="shared" si="1"/>
        <v>4813727.28</v>
      </c>
    </row>
    <row r="33" spans="1:8" ht="11.25">
      <c r="A33" s="48" t="s">
        <v>64</v>
      </c>
      <c r="B33" s="7"/>
      <c r="C33" s="15">
        <f>SUM(C34:C42)</f>
        <v>32367620.09</v>
      </c>
      <c r="D33" s="15">
        <f>SUM(D34:D42)</f>
        <v>2678897.7800000003</v>
      </c>
      <c r="E33" s="15">
        <f t="shared" si="0"/>
        <v>35046517.87</v>
      </c>
      <c r="F33" s="15">
        <f>SUM(F34:F42)</f>
        <v>8693668.84</v>
      </c>
      <c r="G33" s="15">
        <f>SUM(G34:G42)</f>
        <v>6117208.21</v>
      </c>
      <c r="H33" s="15">
        <f t="shared" si="1"/>
        <v>26352849.029999997</v>
      </c>
    </row>
    <row r="34" spans="1:8" ht="11.25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ht="11.25">
      <c r="A35" s="49">
        <v>4200</v>
      </c>
      <c r="B35" s="11" t="s">
        <v>93</v>
      </c>
      <c r="C35" s="15">
        <v>5200000</v>
      </c>
      <c r="D35" s="15">
        <v>0</v>
      </c>
      <c r="E35" s="15">
        <f t="shared" si="0"/>
        <v>5200000</v>
      </c>
      <c r="F35" s="15">
        <v>1791332.16</v>
      </c>
      <c r="G35" s="15">
        <v>1790732.16</v>
      </c>
      <c r="H35" s="15">
        <f t="shared" si="1"/>
        <v>3408667.84</v>
      </c>
    </row>
    <row r="36" spans="1:8" ht="11.25">
      <c r="A36" s="49">
        <v>4300</v>
      </c>
      <c r="B36" s="11" t="s">
        <v>94</v>
      </c>
      <c r="C36" s="15">
        <v>15027441.73</v>
      </c>
      <c r="D36" s="15">
        <v>2664970.64</v>
      </c>
      <c r="E36" s="15">
        <f t="shared" si="0"/>
        <v>17692412.37</v>
      </c>
      <c r="F36" s="15">
        <v>3566072.53</v>
      </c>
      <c r="G36" s="15">
        <v>990211.9</v>
      </c>
      <c r="H36" s="15">
        <f t="shared" si="1"/>
        <v>14126339.840000002</v>
      </c>
    </row>
    <row r="37" spans="1:8" ht="11.25">
      <c r="A37" s="49">
        <v>4400</v>
      </c>
      <c r="B37" s="11" t="s">
        <v>95</v>
      </c>
      <c r="C37" s="15">
        <v>713197.52</v>
      </c>
      <c r="D37" s="15">
        <v>13927.14</v>
      </c>
      <c r="E37" s="15">
        <f t="shared" si="0"/>
        <v>727124.66</v>
      </c>
      <c r="F37" s="15">
        <v>75000</v>
      </c>
      <c r="G37" s="15">
        <v>75000</v>
      </c>
      <c r="H37" s="15">
        <f t="shared" si="1"/>
        <v>652124.66</v>
      </c>
    </row>
    <row r="38" spans="1:8" ht="11.25">
      <c r="A38" s="49">
        <v>4500</v>
      </c>
      <c r="B38" s="11" t="s">
        <v>41</v>
      </c>
      <c r="C38" s="15">
        <v>11426980.84</v>
      </c>
      <c r="D38" s="15">
        <v>0</v>
      </c>
      <c r="E38" s="15">
        <f t="shared" si="0"/>
        <v>11426980.84</v>
      </c>
      <c r="F38" s="15">
        <v>3261264.15</v>
      </c>
      <c r="G38" s="15">
        <v>3261264.15</v>
      </c>
      <c r="H38" s="15">
        <f t="shared" si="1"/>
        <v>8165716.6899999995</v>
      </c>
    </row>
    <row r="39" spans="1:8" ht="11.25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ht="11.25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ht="11.25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ht="11.25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1.25">
      <c r="A43" s="48" t="s">
        <v>65</v>
      </c>
      <c r="B43" s="7"/>
      <c r="C43" s="15">
        <f>SUM(C44:C52)</f>
        <v>481739.07</v>
      </c>
      <c r="D43" s="15">
        <f>SUM(D44:D52)</f>
        <v>337956.11</v>
      </c>
      <c r="E43" s="15">
        <f t="shared" si="0"/>
        <v>819695.1799999999</v>
      </c>
      <c r="F43" s="15">
        <f>SUM(F44:F52)</f>
        <v>2180362.35</v>
      </c>
      <c r="G43" s="15">
        <f>SUM(G44:G52)</f>
        <v>2055815.16</v>
      </c>
      <c r="H43" s="15">
        <f t="shared" si="1"/>
        <v>-1360667.1700000002</v>
      </c>
    </row>
    <row r="44" spans="1:8" ht="11.25">
      <c r="A44" s="49">
        <v>5100</v>
      </c>
      <c r="B44" s="11" t="s">
        <v>99</v>
      </c>
      <c r="C44" s="15">
        <v>377785.07</v>
      </c>
      <c r="D44" s="15">
        <v>126100.82</v>
      </c>
      <c r="E44" s="15">
        <f t="shared" si="0"/>
        <v>503885.89</v>
      </c>
      <c r="F44" s="15">
        <v>25940</v>
      </c>
      <c r="G44" s="15">
        <v>0</v>
      </c>
      <c r="H44" s="15">
        <f t="shared" si="1"/>
        <v>477945.89</v>
      </c>
    </row>
    <row r="45" spans="1:8" ht="11.25">
      <c r="A45" s="49">
        <v>5200</v>
      </c>
      <c r="B45" s="11" t="s">
        <v>100</v>
      </c>
      <c r="C45" s="15">
        <v>0</v>
      </c>
      <c r="D45" s="15">
        <v>74304.97</v>
      </c>
      <c r="E45" s="15">
        <f t="shared" si="0"/>
        <v>74304.97</v>
      </c>
      <c r="F45" s="15">
        <v>457844.12</v>
      </c>
      <c r="G45" s="15">
        <v>383539.16</v>
      </c>
      <c r="H45" s="15">
        <f t="shared" si="1"/>
        <v>-383539.15</v>
      </c>
    </row>
    <row r="46" spans="1:8" ht="11.25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ht="11.25">
      <c r="A47" s="49">
        <v>5400</v>
      </c>
      <c r="B47" s="11" t="s">
        <v>102</v>
      </c>
      <c r="C47" s="15">
        <v>37998</v>
      </c>
      <c r="D47" s="15">
        <v>15372.51</v>
      </c>
      <c r="E47" s="15">
        <f t="shared" si="0"/>
        <v>53370.51</v>
      </c>
      <c r="F47" s="15">
        <v>1615900</v>
      </c>
      <c r="G47" s="15">
        <v>1615900</v>
      </c>
      <c r="H47" s="15">
        <f t="shared" si="1"/>
        <v>-1562529.49</v>
      </c>
    </row>
    <row r="48" spans="1:8" ht="11.25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ht="11.25">
      <c r="A49" s="49">
        <v>5600</v>
      </c>
      <c r="B49" s="11" t="s">
        <v>104</v>
      </c>
      <c r="C49" s="15">
        <v>65956</v>
      </c>
      <c r="D49" s="15">
        <v>38427.81</v>
      </c>
      <c r="E49" s="15">
        <f t="shared" si="0"/>
        <v>104383.81</v>
      </c>
      <c r="F49" s="15">
        <v>80678.23</v>
      </c>
      <c r="G49" s="15">
        <v>56376</v>
      </c>
      <c r="H49" s="15">
        <f t="shared" si="1"/>
        <v>23705.58</v>
      </c>
    </row>
    <row r="50" spans="1:8" ht="11.25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ht="11.25">
      <c r="A51" s="49">
        <v>5800</v>
      </c>
      <c r="B51" s="11" t="s">
        <v>106</v>
      </c>
      <c r="C51" s="15">
        <v>0</v>
      </c>
      <c r="D51" s="15">
        <v>83750</v>
      </c>
      <c r="E51" s="15">
        <f t="shared" si="0"/>
        <v>83750</v>
      </c>
      <c r="F51" s="15">
        <v>0</v>
      </c>
      <c r="G51" s="15">
        <v>0</v>
      </c>
      <c r="H51" s="15">
        <f t="shared" si="1"/>
        <v>83750</v>
      </c>
    </row>
    <row r="52" spans="1:8" ht="11.25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ht="11.25">
      <c r="A53" s="48" t="s">
        <v>66</v>
      </c>
      <c r="B53" s="7"/>
      <c r="C53" s="15">
        <f>SUM(C54:C56)</f>
        <v>35599709.120000005</v>
      </c>
      <c r="D53" s="15">
        <f>SUM(D54:D56)</f>
        <v>26063266.08</v>
      </c>
      <c r="E53" s="15">
        <f t="shared" si="0"/>
        <v>61662975.2</v>
      </c>
      <c r="F53" s="15">
        <f>SUM(F54:F56)</f>
        <v>23430009.44</v>
      </c>
      <c r="G53" s="15">
        <f>SUM(G54:G56)</f>
        <v>20796733.09</v>
      </c>
      <c r="H53" s="15">
        <f t="shared" si="1"/>
        <v>38232965.760000005</v>
      </c>
    </row>
    <row r="54" spans="1:8" ht="11.25">
      <c r="A54" s="49">
        <v>6100</v>
      </c>
      <c r="B54" s="11" t="s">
        <v>108</v>
      </c>
      <c r="C54" s="15">
        <v>25599709.12</v>
      </c>
      <c r="D54" s="15">
        <v>26063266.08</v>
      </c>
      <c r="E54" s="15">
        <f t="shared" si="0"/>
        <v>51662975.2</v>
      </c>
      <c r="F54" s="15">
        <v>23430009.44</v>
      </c>
      <c r="G54" s="15">
        <v>20796733.09</v>
      </c>
      <c r="H54" s="15">
        <f t="shared" si="1"/>
        <v>28232965.76</v>
      </c>
    </row>
    <row r="55" spans="1:8" ht="11.25">
      <c r="A55" s="49">
        <v>6200</v>
      </c>
      <c r="B55" s="11" t="s">
        <v>109</v>
      </c>
      <c r="C55" s="15">
        <v>10000000</v>
      </c>
      <c r="D55" s="15">
        <v>0</v>
      </c>
      <c r="E55" s="15">
        <f t="shared" si="0"/>
        <v>10000000</v>
      </c>
      <c r="F55" s="15">
        <v>0</v>
      </c>
      <c r="G55" s="15">
        <v>0</v>
      </c>
      <c r="H55" s="15">
        <f t="shared" si="1"/>
        <v>10000000</v>
      </c>
    </row>
    <row r="56" spans="1:8" ht="11.25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1.25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ht="11.25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ht="11.25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ht="11.25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ht="11.25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ht="11.25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ht="11.25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ht="11.25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1.25">
      <c r="A65" s="48" t="s">
        <v>68</v>
      </c>
      <c r="B65" s="7"/>
      <c r="C65" s="15">
        <f>SUM(C66:C68)</f>
        <v>11583484.18</v>
      </c>
      <c r="D65" s="15">
        <f>SUM(D66:D68)</f>
        <v>256405.08</v>
      </c>
      <c r="E65" s="15">
        <f t="shared" si="0"/>
        <v>11839889.26</v>
      </c>
      <c r="F65" s="15">
        <f>SUM(F66:F68)</f>
        <v>0</v>
      </c>
      <c r="G65" s="15">
        <f>SUM(G66:G68)</f>
        <v>0</v>
      </c>
      <c r="H65" s="15">
        <f t="shared" si="1"/>
        <v>11839889.26</v>
      </c>
    </row>
    <row r="66" spans="1:8" ht="11.25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ht="11.25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ht="11.25">
      <c r="A68" s="49">
        <v>8500</v>
      </c>
      <c r="B68" s="11" t="s">
        <v>40</v>
      </c>
      <c r="C68" s="15">
        <v>11583484.18</v>
      </c>
      <c r="D68" s="15">
        <v>256405.08</v>
      </c>
      <c r="E68" s="15">
        <f t="shared" si="0"/>
        <v>11839889.26</v>
      </c>
      <c r="F68" s="15">
        <v>0</v>
      </c>
      <c r="G68" s="15">
        <v>0</v>
      </c>
      <c r="H68" s="15">
        <f t="shared" si="1"/>
        <v>11839889.26</v>
      </c>
    </row>
    <row r="69" spans="1:8" ht="11.25">
      <c r="A69" s="48" t="s">
        <v>69</v>
      </c>
      <c r="B69" s="7"/>
      <c r="C69" s="15">
        <f>SUM(C70:C76)</f>
        <v>11214280</v>
      </c>
      <c r="D69" s="15">
        <f>SUM(D70:D76)</f>
        <v>83123.33</v>
      </c>
      <c r="E69" s="15">
        <f t="shared" si="0"/>
        <v>11297403.33</v>
      </c>
      <c r="F69" s="15">
        <f>SUM(F70:F76)</f>
        <v>6737984</v>
      </c>
      <c r="G69" s="15">
        <f>SUM(G70:G76)</f>
        <v>6737984</v>
      </c>
      <c r="H69" s="15">
        <f t="shared" si="1"/>
        <v>4559419.33</v>
      </c>
    </row>
    <row r="70" spans="1:8" ht="11.25">
      <c r="A70" s="49">
        <v>9100</v>
      </c>
      <c r="B70" s="11" t="s">
        <v>118</v>
      </c>
      <c r="C70" s="15">
        <v>11000000</v>
      </c>
      <c r="D70" s="15">
        <v>0</v>
      </c>
      <c r="E70" s="15">
        <f aca="true" t="shared" si="2" ref="E70:E76">C70+D70</f>
        <v>11000000</v>
      </c>
      <c r="F70" s="15">
        <v>6600000</v>
      </c>
      <c r="G70" s="15">
        <v>6600000</v>
      </c>
      <c r="H70" s="15">
        <f aca="true" t="shared" si="3" ref="H70:H76">E70-F70</f>
        <v>4400000</v>
      </c>
    </row>
    <row r="71" spans="1:8" ht="11.25">
      <c r="A71" s="49">
        <v>9200</v>
      </c>
      <c r="B71" s="11" t="s">
        <v>119</v>
      </c>
      <c r="C71" s="15">
        <v>214280</v>
      </c>
      <c r="D71" s="15">
        <v>83123.33</v>
      </c>
      <c r="E71" s="15">
        <f t="shared" si="2"/>
        <v>297403.33</v>
      </c>
      <c r="F71" s="15">
        <v>137984</v>
      </c>
      <c r="G71" s="15">
        <v>137984</v>
      </c>
      <c r="H71" s="15">
        <f t="shared" si="3"/>
        <v>159419.33000000002</v>
      </c>
    </row>
    <row r="72" spans="1:8" ht="11.25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ht="11.25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ht="11.25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ht="11.25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ht="11.25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1.25">
      <c r="A77" s="8"/>
      <c r="B77" s="13" t="s">
        <v>53</v>
      </c>
      <c r="C77" s="17">
        <f aca="true" t="shared" si="4" ref="C77:H77">SUM(C5+C13+C23+C33+C43+C53+C57+C65+C69)</f>
        <v>314089702.7</v>
      </c>
      <c r="D77" s="17">
        <f t="shared" si="4"/>
        <v>33864473.29</v>
      </c>
      <c r="E77" s="17">
        <f t="shared" si="4"/>
        <v>347954175.99</v>
      </c>
      <c r="F77" s="17">
        <f t="shared" si="4"/>
        <v>103454184.53999999</v>
      </c>
      <c r="G77" s="17">
        <f t="shared" si="4"/>
        <v>67063867.61999999</v>
      </c>
      <c r="H77" s="17">
        <f t="shared" si="4"/>
        <v>244499991.45000002</v>
      </c>
    </row>
    <row r="79" spans="2:4" ht="12">
      <c r="B79" s="52" t="s">
        <v>173</v>
      </c>
      <c r="C79" s="53"/>
      <c r="D79" s="53"/>
    </row>
    <row r="80" spans="2:4" ht="11.25">
      <c r="B80" s="54"/>
      <c r="C80" s="55"/>
      <c r="D80" s="53"/>
    </row>
    <row r="81" spans="2:4" ht="11.25">
      <c r="B81" s="54"/>
      <c r="C81" s="55"/>
      <c r="D81" s="53"/>
    </row>
    <row r="82" spans="2:4" ht="11.25">
      <c r="B82" s="54"/>
      <c r="C82" s="55"/>
      <c r="D82" s="53"/>
    </row>
    <row r="83" spans="2:4" ht="11.25">
      <c r="B83" s="54"/>
      <c r="C83" s="55"/>
      <c r="D83" s="53"/>
    </row>
    <row r="84" spans="2:4" ht="11.25">
      <c r="B84" s="54"/>
      <c r="C84" s="55"/>
      <c r="D84" s="53"/>
    </row>
    <row r="85" spans="2:4" ht="11.25">
      <c r="B85" s="55" t="s">
        <v>174</v>
      </c>
      <c r="C85" s="53"/>
      <c r="D85" s="53"/>
    </row>
    <row r="86" spans="2:4" ht="11.25">
      <c r="B86" s="55" t="s">
        <v>175</v>
      </c>
      <c r="C86" s="56" t="s">
        <v>176</v>
      </c>
      <c r="D86" s="53"/>
    </row>
    <row r="87" spans="2:4" ht="11.25">
      <c r="B87" s="54"/>
      <c r="C87" s="53" t="s">
        <v>177</v>
      </c>
      <c r="D87" s="53"/>
    </row>
    <row r="88" spans="2:4" ht="11.25">
      <c r="B88" s="54"/>
      <c r="C88" s="55"/>
      <c r="D88" s="53"/>
    </row>
    <row r="89" spans="2:4" ht="11.25">
      <c r="B89" s="54"/>
      <c r="C89" s="55"/>
      <c r="D89" s="53"/>
    </row>
    <row r="90" spans="2:4" ht="11.25">
      <c r="B90" s="54"/>
      <c r="C90" s="55"/>
      <c r="D90" s="53"/>
    </row>
    <row r="91" spans="2:4" ht="11.25">
      <c r="B91" s="57" t="s">
        <v>178</v>
      </c>
      <c r="C91" s="55"/>
      <c r="D91" s="53"/>
    </row>
    <row r="92" spans="2:4" ht="11.25">
      <c r="B92" s="57" t="s">
        <v>179</v>
      </c>
      <c r="C92" s="53"/>
      <c r="D92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view="pageBreakPreview" zoomScale="60" zoomScalePageLayoutView="0" workbookViewId="0" topLeftCell="A1">
      <selection activeCell="B20" sqref="B20:D33"/>
    </sheetView>
  </sheetViews>
  <sheetFormatPr defaultColWidth="12" defaultRowHeight="11.25"/>
  <cols>
    <col min="1" max="1" width="2.83203125" style="1" customWidth="1"/>
    <col min="2" max="2" width="47.66015625" style="1" customWidth="1"/>
    <col min="3" max="8" width="18.33203125" style="1" customWidth="1"/>
    <col min="9" max="16384" width="12" style="1" customWidth="1"/>
  </cols>
  <sheetData>
    <row r="1" spans="1:8" ht="49.5" customHeight="1">
      <c r="A1" s="58" t="s">
        <v>129</v>
      </c>
      <c r="B1" s="59"/>
      <c r="C1" s="59"/>
      <c r="D1" s="59"/>
      <c r="E1" s="59"/>
      <c r="F1" s="59"/>
      <c r="G1" s="59"/>
      <c r="H1" s="60"/>
    </row>
    <row r="2" spans="1:8" ht="11.25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75" customHeight="1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ht="11.25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5"/>
      <c r="B5" s="18"/>
      <c r="C5" s="21"/>
      <c r="D5" s="21"/>
      <c r="E5" s="21"/>
      <c r="F5" s="21"/>
      <c r="G5" s="21"/>
      <c r="H5" s="21"/>
    </row>
    <row r="6" spans="1:8" ht="11.25">
      <c r="A6" s="5"/>
      <c r="B6" s="18" t="s">
        <v>0</v>
      </c>
      <c r="C6" s="50">
        <v>243997789.49</v>
      </c>
      <c r="D6" s="50">
        <v>7206846.02</v>
      </c>
      <c r="E6" s="50">
        <f>C6+D6</f>
        <v>251204635.51000002</v>
      </c>
      <c r="F6" s="50">
        <v>67982548.6</v>
      </c>
      <c r="G6" s="50">
        <v>34350055.22</v>
      </c>
      <c r="H6" s="50">
        <f>E6-F6</f>
        <v>183222086.91000003</v>
      </c>
    </row>
    <row r="7" spans="1:8" ht="11.25">
      <c r="A7" s="5"/>
      <c r="B7" s="18"/>
      <c r="C7" s="50"/>
      <c r="D7" s="50"/>
      <c r="E7" s="50"/>
      <c r="F7" s="50"/>
      <c r="G7" s="50"/>
      <c r="H7" s="50"/>
    </row>
    <row r="8" spans="1:8" ht="11.25">
      <c r="A8" s="5"/>
      <c r="B8" s="18" t="s">
        <v>1</v>
      </c>
      <c r="C8" s="50">
        <v>47664932.37</v>
      </c>
      <c r="D8" s="50">
        <v>26657627.27</v>
      </c>
      <c r="E8" s="50">
        <f>C8+D8</f>
        <v>74322559.64</v>
      </c>
      <c r="F8" s="50">
        <v>25610371.79</v>
      </c>
      <c r="G8" s="50">
        <v>22852548.25</v>
      </c>
      <c r="H8" s="50">
        <f>E8-F8</f>
        <v>48712187.85</v>
      </c>
    </row>
    <row r="9" spans="1:8" ht="11.25">
      <c r="A9" s="5"/>
      <c r="B9" s="18"/>
      <c r="C9" s="50"/>
      <c r="D9" s="50"/>
      <c r="E9" s="50"/>
      <c r="F9" s="50"/>
      <c r="G9" s="50"/>
      <c r="H9" s="50"/>
    </row>
    <row r="10" spans="1:8" ht="11.25">
      <c r="A10" s="5"/>
      <c r="B10" s="18" t="s">
        <v>2</v>
      </c>
      <c r="C10" s="50">
        <v>11000000</v>
      </c>
      <c r="D10" s="50">
        <v>0</v>
      </c>
      <c r="E10" s="50">
        <f>C10+D10</f>
        <v>11000000</v>
      </c>
      <c r="F10" s="50">
        <v>6600000</v>
      </c>
      <c r="G10" s="50">
        <v>6600000</v>
      </c>
      <c r="H10" s="50">
        <f>E10-F10</f>
        <v>4400000</v>
      </c>
    </row>
    <row r="11" spans="1:8" ht="11.25">
      <c r="A11" s="5"/>
      <c r="B11" s="18"/>
      <c r="C11" s="50"/>
      <c r="D11" s="50"/>
      <c r="E11" s="50"/>
      <c r="F11" s="50"/>
      <c r="G11" s="50"/>
      <c r="H11" s="50"/>
    </row>
    <row r="12" spans="1:8" ht="11.25">
      <c r="A12" s="5"/>
      <c r="B12" s="18" t="s">
        <v>41</v>
      </c>
      <c r="C12" s="50">
        <v>11426980.84</v>
      </c>
      <c r="D12" s="50">
        <v>0</v>
      </c>
      <c r="E12" s="50">
        <f>C12+D12</f>
        <v>11426980.84</v>
      </c>
      <c r="F12" s="50">
        <v>3261264.15</v>
      </c>
      <c r="G12" s="50">
        <v>3261264.15</v>
      </c>
      <c r="H12" s="50">
        <f>E12-F12</f>
        <v>8165716.6899999995</v>
      </c>
    </row>
    <row r="13" spans="1:8" ht="11.25">
      <c r="A13" s="5"/>
      <c r="B13" s="18"/>
      <c r="C13" s="50"/>
      <c r="D13" s="50"/>
      <c r="E13" s="50"/>
      <c r="F13" s="50"/>
      <c r="G13" s="50"/>
      <c r="H13" s="50"/>
    </row>
    <row r="14" spans="1:8" ht="11.25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ht="11.25">
      <c r="A15" s="6"/>
      <c r="B15" s="19"/>
      <c r="C15" s="51"/>
      <c r="D15" s="51"/>
      <c r="E15" s="51"/>
      <c r="F15" s="51"/>
      <c r="G15" s="51"/>
      <c r="H15" s="51"/>
    </row>
    <row r="16" spans="1:8" ht="11.25">
      <c r="A16" s="20"/>
      <c r="B16" s="13" t="s">
        <v>53</v>
      </c>
      <c r="C16" s="17">
        <f aca="true" t="shared" si="0" ref="C16:H16">SUM(C6+C8+C10+C12+C14)</f>
        <v>314089702.7</v>
      </c>
      <c r="D16" s="17">
        <f t="shared" si="0"/>
        <v>33864473.29</v>
      </c>
      <c r="E16" s="17">
        <f t="shared" si="0"/>
        <v>347954175.99</v>
      </c>
      <c r="F16" s="17">
        <f t="shared" si="0"/>
        <v>103454184.53999999</v>
      </c>
      <c r="G16" s="17">
        <f t="shared" si="0"/>
        <v>67063867.62</v>
      </c>
      <c r="H16" s="17">
        <f t="shared" si="0"/>
        <v>244499991.45000002</v>
      </c>
    </row>
    <row r="20" spans="2:4" ht="12">
      <c r="B20" s="52" t="s">
        <v>173</v>
      </c>
      <c r="C20" s="53"/>
      <c r="D20" s="53"/>
    </row>
    <row r="21" spans="2:4" ht="11.25">
      <c r="B21" s="54"/>
      <c r="C21" s="55"/>
      <c r="D21" s="53"/>
    </row>
    <row r="22" spans="2:4" ht="11.25">
      <c r="B22" s="54"/>
      <c r="C22" s="55"/>
      <c r="D22" s="53"/>
    </row>
    <row r="23" spans="2:4" ht="11.25">
      <c r="B23" s="54"/>
      <c r="C23" s="55"/>
      <c r="D23" s="53"/>
    </row>
    <row r="24" spans="2:4" ht="11.25">
      <c r="B24" s="54"/>
      <c r="C24" s="55"/>
      <c r="D24" s="53"/>
    </row>
    <row r="25" spans="2:4" ht="11.25">
      <c r="B25" s="54"/>
      <c r="C25" s="55"/>
      <c r="D25" s="53"/>
    </row>
    <row r="26" spans="2:4" ht="11.25">
      <c r="B26" s="55" t="s">
        <v>174</v>
      </c>
      <c r="C26" s="53"/>
      <c r="D26" s="53"/>
    </row>
    <row r="27" spans="2:4" ht="11.25">
      <c r="B27" s="55" t="s">
        <v>175</v>
      </c>
      <c r="C27" s="56" t="s">
        <v>176</v>
      </c>
      <c r="D27" s="53"/>
    </row>
    <row r="28" spans="2:4" ht="11.25">
      <c r="B28" s="54"/>
      <c r="C28" s="53" t="s">
        <v>177</v>
      </c>
      <c r="D28" s="53"/>
    </row>
    <row r="29" spans="2:4" ht="11.25">
      <c r="B29" s="54"/>
      <c r="C29" s="55"/>
      <c r="D29" s="53"/>
    </row>
    <row r="30" spans="2:4" ht="11.25">
      <c r="B30" s="54"/>
      <c r="C30" s="55"/>
      <c r="D30" s="53"/>
    </row>
    <row r="31" spans="2:4" ht="11.25">
      <c r="B31" s="54"/>
      <c r="C31" s="55"/>
      <c r="D31" s="53"/>
    </row>
    <row r="32" spans="2:4" ht="11.25">
      <c r="B32" s="57" t="s">
        <v>178</v>
      </c>
      <c r="C32" s="55"/>
      <c r="D32" s="53"/>
    </row>
    <row r="33" spans="2:4" ht="11.25">
      <c r="B33" s="57" t="s">
        <v>179</v>
      </c>
      <c r="C33" s="53"/>
      <c r="D33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showGridLines="0" tabSelected="1" view="pageBreakPreview" zoomScale="60" zoomScalePageLayoutView="0" workbookViewId="0" topLeftCell="A15">
      <selection activeCell="B88" sqref="B88:D101"/>
    </sheetView>
  </sheetViews>
  <sheetFormatPr defaultColWidth="12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 customWidth="1"/>
  </cols>
  <sheetData>
    <row r="1" spans="1:8" ht="45" customHeight="1">
      <c r="A1" s="58" t="s">
        <v>169</v>
      </c>
      <c r="B1" s="59"/>
      <c r="C1" s="59"/>
      <c r="D1" s="59"/>
      <c r="E1" s="59"/>
      <c r="F1" s="59"/>
      <c r="G1" s="59"/>
      <c r="H1" s="60"/>
    </row>
    <row r="2" spans="2:8" ht="11.25">
      <c r="B2" s="27"/>
      <c r="C2" s="27"/>
      <c r="D2" s="27"/>
      <c r="E2" s="27"/>
      <c r="F2" s="27"/>
      <c r="G2" s="27"/>
      <c r="H2" s="27"/>
    </row>
    <row r="3" spans="1:8" ht="11.25">
      <c r="A3" s="63" t="s">
        <v>54</v>
      </c>
      <c r="B3" s="64"/>
      <c r="C3" s="58" t="s">
        <v>60</v>
      </c>
      <c r="D3" s="59"/>
      <c r="E3" s="59"/>
      <c r="F3" s="59"/>
      <c r="G3" s="60"/>
      <c r="H3" s="61" t="s">
        <v>59</v>
      </c>
    </row>
    <row r="4" spans="1:8" ht="24.75" customHeight="1">
      <c r="A4" s="65"/>
      <c r="B4" s="66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2"/>
    </row>
    <row r="5" spans="1:8" ht="11.25">
      <c r="A5" s="67"/>
      <c r="B5" s="68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ht="11.25">
      <c r="A6" s="28"/>
      <c r="B6" s="24"/>
      <c r="C6" s="36"/>
      <c r="D6" s="36"/>
      <c r="E6" s="36"/>
      <c r="F6" s="36"/>
      <c r="G6" s="36"/>
      <c r="H6" s="36"/>
    </row>
    <row r="7" spans="1:8" ht="11.25">
      <c r="A7" s="4" t="s">
        <v>130</v>
      </c>
      <c r="B7" s="22"/>
      <c r="C7" s="15">
        <v>3541821.25</v>
      </c>
      <c r="D7" s="15">
        <v>0</v>
      </c>
      <c r="E7" s="15">
        <f>C7+D7</f>
        <v>3541821.25</v>
      </c>
      <c r="F7" s="15">
        <v>907755.69</v>
      </c>
      <c r="G7" s="15">
        <v>621448.21</v>
      </c>
      <c r="H7" s="15">
        <f>E7-F7</f>
        <v>2634065.56</v>
      </c>
    </row>
    <row r="8" spans="1:8" ht="11.25">
      <c r="A8" s="4" t="s">
        <v>131</v>
      </c>
      <c r="B8" s="22"/>
      <c r="C8" s="15">
        <v>1057239.65</v>
      </c>
      <c r="D8" s="15">
        <v>0</v>
      </c>
      <c r="E8" s="15">
        <f aca="true" t="shared" si="0" ref="E8:E13">C8+D8</f>
        <v>1057239.65</v>
      </c>
      <c r="F8" s="15">
        <v>255691.87</v>
      </c>
      <c r="G8" s="15">
        <v>201219.54</v>
      </c>
      <c r="H8" s="15">
        <f aca="true" t="shared" si="1" ref="H8:H13">E8-F8</f>
        <v>801547.7799999999</v>
      </c>
    </row>
    <row r="9" spans="1:8" ht="11.25">
      <c r="A9" s="4" t="s">
        <v>132</v>
      </c>
      <c r="B9" s="22"/>
      <c r="C9" s="15">
        <v>11954336.85</v>
      </c>
      <c r="D9" s="15">
        <v>0</v>
      </c>
      <c r="E9" s="15">
        <f t="shared" si="0"/>
        <v>11954336.85</v>
      </c>
      <c r="F9" s="15">
        <v>2496655.8</v>
      </c>
      <c r="G9" s="15">
        <v>1959794.5</v>
      </c>
      <c r="H9" s="15">
        <f t="shared" si="1"/>
        <v>9457681.05</v>
      </c>
    </row>
    <row r="10" spans="1:8" ht="11.25">
      <c r="A10" s="4" t="s">
        <v>133</v>
      </c>
      <c r="B10" s="22"/>
      <c r="C10" s="15">
        <v>6784733.39</v>
      </c>
      <c r="D10" s="15">
        <v>62925.95</v>
      </c>
      <c r="E10" s="15">
        <f t="shared" si="0"/>
        <v>6847659.34</v>
      </c>
      <c r="F10" s="15">
        <v>2593633.06</v>
      </c>
      <c r="G10" s="15">
        <v>2293935.57</v>
      </c>
      <c r="H10" s="15">
        <f t="shared" si="1"/>
        <v>4254026.279999999</v>
      </c>
    </row>
    <row r="11" spans="1:8" ht="11.25">
      <c r="A11" s="4" t="s">
        <v>134</v>
      </c>
      <c r="B11" s="22"/>
      <c r="C11" s="15">
        <v>2586573.35</v>
      </c>
      <c r="D11" s="15">
        <v>71309.84</v>
      </c>
      <c r="E11" s="15">
        <f t="shared" si="0"/>
        <v>2657883.19</v>
      </c>
      <c r="F11" s="15">
        <v>620323.26</v>
      </c>
      <c r="G11" s="15">
        <v>314361.87</v>
      </c>
      <c r="H11" s="15">
        <f t="shared" si="1"/>
        <v>2037559.93</v>
      </c>
    </row>
    <row r="12" spans="1:8" ht="11.25">
      <c r="A12" s="4" t="s">
        <v>135</v>
      </c>
      <c r="B12" s="22"/>
      <c r="C12" s="15">
        <v>572890.22</v>
      </c>
      <c r="D12" s="15">
        <v>5465.59</v>
      </c>
      <c r="E12" s="15">
        <f t="shared" si="0"/>
        <v>578355.8099999999</v>
      </c>
      <c r="F12" s="15">
        <v>121110.34</v>
      </c>
      <c r="G12" s="15">
        <v>113064.29</v>
      </c>
      <c r="H12" s="15">
        <f t="shared" si="1"/>
        <v>457245.47</v>
      </c>
    </row>
    <row r="13" spans="1:8" ht="11.25">
      <c r="A13" s="4" t="s">
        <v>136</v>
      </c>
      <c r="B13" s="22"/>
      <c r="C13" s="15">
        <v>1198553.29</v>
      </c>
      <c r="D13" s="15">
        <v>44970.05</v>
      </c>
      <c r="E13" s="15">
        <f t="shared" si="0"/>
        <v>1243523.34</v>
      </c>
      <c r="F13" s="15">
        <v>224308.28</v>
      </c>
      <c r="G13" s="15">
        <v>211095.2</v>
      </c>
      <c r="H13" s="15">
        <f t="shared" si="1"/>
        <v>1019215.06</v>
      </c>
    </row>
    <row r="14" spans="1:8" ht="11.25">
      <c r="A14" s="4" t="s">
        <v>137</v>
      </c>
      <c r="B14" s="22"/>
      <c r="C14" s="15">
        <v>543225.16</v>
      </c>
      <c r="D14" s="15">
        <v>13508.89</v>
      </c>
      <c r="E14" s="15">
        <f aca="true" t="shared" si="2" ref="E14:E45">C14+D14</f>
        <v>556734.05</v>
      </c>
      <c r="F14" s="15">
        <v>91013.34</v>
      </c>
      <c r="G14" s="15">
        <v>88625.48</v>
      </c>
      <c r="H14" s="15">
        <f aca="true" t="shared" si="3" ref="H14:H45">E14-F14</f>
        <v>465720.7100000001</v>
      </c>
    </row>
    <row r="15" spans="1:8" ht="11.25">
      <c r="A15" s="4" t="s">
        <v>138</v>
      </c>
      <c r="B15" s="22"/>
      <c r="C15" s="15">
        <v>4320931.5</v>
      </c>
      <c r="D15" s="15">
        <v>42622.08</v>
      </c>
      <c r="E15" s="15">
        <f t="shared" si="2"/>
        <v>4363553.58</v>
      </c>
      <c r="F15" s="15">
        <v>992608.63</v>
      </c>
      <c r="G15" s="15">
        <v>883215.16</v>
      </c>
      <c r="H15" s="15">
        <f t="shared" si="3"/>
        <v>3370944.95</v>
      </c>
    </row>
    <row r="16" spans="1:8" ht="11.25">
      <c r="A16" s="4" t="s">
        <v>139</v>
      </c>
      <c r="B16" s="22"/>
      <c r="C16" s="15">
        <v>2054622</v>
      </c>
      <c r="D16" s="15">
        <v>0</v>
      </c>
      <c r="E16" s="15">
        <f t="shared" si="2"/>
        <v>2054622</v>
      </c>
      <c r="F16" s="15">
        <v>456194.34</v>
      </c>
      <c r="G16" s="15">
        <v>393204.61</v>
      </c>
      <c r="H16" s="15">
        <f t="shared" si="3"/>
        <v>1598427.66</v>
      </c>
    </row>
    <row r="17" spans="1:8" ht="11.25">
      <c r="A17" s="4" t="s">
        <v>140</v>
      </c>
      <c r="B17" s="22"/>
      <c r="C17" s="15">
        <v>1811092.89</v>
      </c>
      <c r="D17" s="15">
        <v>591.6</v>
      </c>
      <c r="E17" s="15">
        <f t="shared" si="2"/>
        <v>1811684.49</v>
      </c>
      <c r="F17" s="15">
        <v>318684.03</v>
      </c>
      <c r="G17" s="15">
        <v>293285.58</v>
      </c>
      <c r="H17" s="15">
        <f t="shared" si="3"/>
        <v>1493000.46</v>
      </c>
    </row>
    <row r="18" spans="1:8" ht="11.25">
      <c r="A18" s="4" t="s">
        <v>141</v>
      </c>
      <c r="B18" s="22"/>
      <c r="C18" s="15">
        <v>729190.19</v>
      </c>
      <c r="D18" s="15">
        <v>44317.52</v>
      </c>
      <c r="E18" s="15">
        <f t="shared" si="2"/>
        <v>773507.71</v>
      </c>
      <c r="F18" s="15">
        <v>134412.16</v>
      </c>
      <c r="G18" s="15">
        <v>128118.57</v>
      </c>
      <c r="H18" s="15">
        <f t="shared" si="3"/>
        <v>639095.5499999999</v>
      </c>
    </row>
    <row r="19" spans="1:8" ht="11.25">
      <c r="A19" s="4" t="s">
        <v>142</v>
      </c>
      <c r="B19" s="22"/>
      <c r="C19" s="15">
        <v>33255517.24</v>
      </c>
      <c r="D19" s="15">
        <v>395304.6</v>
      </c>
      <c r="E19" s="15">
        <f t="shared" si="2"/>
        <v>33650821.839999996</v>
      </c>
      <c r="F19" s="15">
        <v>11986442.52</v>
      </c>
      <c r="G19" s="15">
        <v>10268421.21</v>
      </c>
      <c r="H19" s="15">
        <f t="shared" si="3"/>
        <v>21664379.319999997</v>
      </c>
    </row>
    <row r="20" spans="1:8" ht="11.25">
      <c r="A20" s="4" t="s">
        <v>143</v>
      </c>
      <c r="B20" s="22"/>
      <c r="C20" s="15">
        <v>3880132.23</v>
      </c>
      <c r="D20" s="15">
        <v>139070.78</v>
      </c>
      <c r="E20" s="15">
        <f t="shared" si="2"/>
        <v>4019203.01</v>
      </c>
      <c r="F20" s="15">
        <v>726559.79</v>
      </c>
      <c r="G20" s="15">
        <v>658920.47</v>
      </c>
      <c r="H20" s="15">
        <f t="shared" si="3"/>
        <v>3292643.2199999997</v>
      </c>
    </row>
    <row r="21" spans="1:8" ht="11.25">
      <c r="A21" s="4" t="s">
        <v>144</v>
      </c>
      <c r="B21" s="22"/>
      <c r="C21" s="15">
        <v>1654317.73</v>
      </c>
      <c r="D21" s="15">
        <v>46564.15</v>
      </c>
      <c r="E21" s="15">
        <f t="shared" si="2"/>
        <v>1700881.88</v>
      </c>
      <c r="F21" s="15">
        <v>317493.86</v>
      </c>
      <c r="G21" s="15">
        <v>303183.6</v>
      </c>
      <c r="H21" s="15">
        <f t="shared" si="3"/>
        <v>1383388.02</v>
      </c>
    </row>
    <row r="22" spans="1:8" ht="11.25">
      <c r="A22" s="4" t="s">
        <v>145</v>
      </c>
      <c r="B22" s="22"/>
      <c r="C22" s="15">
        <v>48437326.35</v>
      </c>
      <c r="D22" s="15">
        <v>29525994.7</v>
      </c>
      <c r="E22" s="15">
        <f t="shared" si="2"/>
        <v>77963321.05</v>
      </c>
      <c r="F22" s="15">
        <v>27082513.67</v>
      </c>
      <c r="G22" s="15">
        <v>22098929.52</v>
      </c>
      <c r="H22" s="15">
        <f t="shared" si="3"/>
        <v>50880807.379999995</v>
      </c>
    </row>
    <row r="23" spans="1:8" ht="11.25">
      <c r="A23" s="4" t="s">
        <v>146</v>
      </c>
      <c r="B23" s="22"/>
      <c r="C23" s="15">
        <v>3453641.46</v>
      </c>
      <c r="D23" s="15">
        <v>48331.66</v>
      </c>
      <c r="E23" s="15">
        <f t="shared" si="2"/>
        <v>3501973.12</v>
      </c>
      <c r="F23" s="15">
        <v>797407.22</v>
      </c>
      <c r="G23" s="15">
        <v>340531.26</v>
      </c>
      <c r="H23" s="15">
        <f t="shared" si="3"/>
        <v>2704565.9000000004</v>
      </c>
    </row>
    <row r="24" spans="1:8" ht="11.25">
      <c r="A24" s="4" t="s">
        <v>147</v>
      </c>
      <c r="B24" s="22"/>
      <c r="C24" s="15">
        <v>17997835.13</v>
      </c>
      <c r="D24" s="15">
        <v>772.95</v>
      </c>
      <c r="E24" s="15">
        <f t="shared" si="2"/>
        <v>17998608.08</v>
      </c>
      <c r="F24" s="15">
        <v>4616648.03</v>
      </c>
      <c r="G24" s="15">
        <v>169918.8</v>
      </c>
      <c r="H24" s="15">
        <f t="shared" si="3"/>
        <v>13381960.049999997</v>
      </c>
    </row>
    <row r="25" spans="1:8" ht="11.25">
      <c r="A25" s="4" t="s">
        <v>148</v>
      </c>
      <c r="B25" s="22"/>
      <c r="C25" s="15">
        <v>22570590.06</v>
      </c>
      <c r="D25" s="15">
        <v>9502.53</v>
      </c>
      <c r="E25" s="15">
        <f t="shared" si="2"/>
        <v>22580092.59</v>
      </c>
      <c r="F25" s="15">
        <v>6851667.97</v>
      </c>
      <c r="G25" s="15">
        <v>1280086.19</v>
      </c>
      <c r="H25" s="15">
        <f t="shared" si="3"/>
        <v>15728424.620000001</v>
      </c>
    </row>
    <row r="26" spans="1:8" ht="11.25">
      <c r="A26" s="4" t="s">
        <v>149</v>
      </c>
      <c r="B26" s="22"/>
      <c r="C26" s="15">
        <v>962372.35</v>
      </c>
      <c r="D26" s="15">
        <v>30064.6</v>
      </c>
      <c r="E26" s="15">
        <f t="shared" si="2"/>
        <v>992436.95</v>
      </c>
      <c r="F26" s="15">
        <v>233311.32</v>
      </c>
      <c r="G26" s="15">
        <v>157884.8</v>
      </c>
      <c r="H26" s="15">
        <f t="shared" si="3"/>
        <v>759125.6299999999</v>
      </c>
    </row>
    <row r="27" spans="1:8" ht="11.25">
      <c r="A27" s="4" t="s">
        <v>150</v>
      </c>
      <c r="B27" s="22"/>
      <c r="C27" s="15">
        <v>929453.37</v>
      </c>
      <c r="D27" s="15">
        <v>37300.05</v>
      </c>
      <c r="E27" s="15">
        <f t="shared" si="2"/>
        <v>966753.42</v>
      </c>
      <c r="F27" s="15">
        <v>191792.58</v>
      </c>
      <c r="G27" s="15">
        <v>177681.6</v>
      </c>
      <c r="H27" s="15">
        <f t="shared" si="3"/>
        <v>774960.8400000001</v>
      </c>
    </row>
    <row r="28" spans="1:8" ht="11.25">
      <c r="A28" s="4" t="s">
        <v>151</v>
      </c>
      <c r="B28" s="22"/>
      <c r="C28" s="15">
        <v>2547781.94</v>
      </c>
      <c r="D28" s="15">
        <v>947</v>
      </c>
      <c r="E28" s="15">
        <f t="shared" si="2"/>
        <v>2548728.94</v>
      </c>
      <c r="F28" s="15">
        <v>443053.32</v>
      </c>
      <c r="G28" s="15">
        <v>443053.32</v>
      </c>
      <c r="H28" s="15">
        <f t="shared" si="3"/>
        <v>2105675.62</v>
      </c>
    </row>
    <row r="29" spans="1:8" ht="11.25">
      <c r="A29" s="4" t="s">
        <v>152</v>
      </c>
      <c r="B29" s="22"/>
      <c r="C29" s="15">
        <v>1450396.78</v>
      </c>
      <c r="D29" s="15">
        <v>26369.7</v>
      </c>
      <c r="E29" s="15">
        <f t="shared" si="2"/>
        <v>1476766.48</v>
      </c>
      <c r="F29" s="15">
        <v>432380.18</v>
      </c>
      <c r="G29" s="15">
        <v>302555.2</v>
      </c>
      <c r="H29" s="15">
        <f t="shared" si="3"/>
        <v>1044386.3</v>
      </c>
    </row>
    <row r="30" spans="1:8" ht="11.25">
      <c r="A30" s="4" t="s">
        <v>153</v>
      </c>
      <c r="B30" s="22"/>
      <c r="C30" s="15">
        <v>49991.43</v>
      </c>
      <c r="D30" s="15">
        <v>37822.05</v>
      </c>
      <c r="E30" s="15">
        <f t="shared" si="2"/>
        <v>87813.48000000001</v>
      </c>
      <c r="F30" s="15">
        <v>0</v>
      </c>
      <c r="G30" s="15">
        <v>0</v>
      </c>
      <c r="H30" s="15">
        <f t="shared" si="3"/>
        <v>87813.48000000001</v>
      </c>
    </row>
    <row r="31" spans="1:8" ht="11.25">
      <c r="A31" s="4" t="s">
        <v>154</v>
      </c>
      <c r="B31" s="22"/>
      <c r="C31" s="15">
        <v>14194681.29</v>
      </c>
      <c r="D31" s="15">
        <v>167634.89</v>
      </c>
      <c r="E31" s="15">
        <f t="shared" si="2"/>
        <v>14362316.18</v>
      </c>
      <c r="F31" s="15">
        <v>408156.29</v>
      </c>
      <c r="G31" s="15">
        <v>380186.96</v>
      </c>
      <c r="H31" s="15">
        <f t="shared" si="3"/>
        <v>13954159.89</v>
      </c>
    </row>
    <row r="32" spans="1:8" ht="11.25">
      <c r="A32" s="4" t="s">
        <v>155</v>
      </c>
      <c r="B32" s="22"/>
      <c r="C32" s="15">
        <v>7163802.86</v>
      </c>
      <c r="D32" s="15">
        <v>403202.13</v>
      </c>
      <c r="E32" s="15">
        <f t="shared" si="2"/>
        <v>7567004.99</v>
      </c>
      <c r="F32" s="15">
        <v>3342332.14</v>
      </c>
      <c r="G32" s="15">
        <v>867119.07</v>
      </c>
      <c r="H32" s="15">
        <f t="shared" si="3"/>
        <v>4224672.85</v>
      </c>
    </row>
    <row r="33" spans="1:8" ht="11.25">
      <c r="A33" s="4" t="s">
        <v>156</v>
      </c>
      <c r="B33" s="22"/>
      <c r="C33" s="15">
        <v>672496.24</v>
      </c>
      <c r="D33" s="15">
        <v>36511.86</v>
      </c>
      <c r="E33" s="15">
        <f t="shared" si="2"/>
        <v>709008.1</v>
      </c>
      <c r="F33" s="15">
        <v>140624.91</v>
      </c>
      <c r="G33" s="15">
        <v>134263.75</v>
      </c>
      <c r="H33" s="15">
        <f t="shared" si="3"/>
        <v>568383.19</v>
      </c>
    </row>
    <row r="34" spans="1:8" ht="11.25">
      <c r="A34" s="4" t="s">
        <v>157</v>
      </c>
      <c r="B34" s="22"/>
      <c r="C34" s="15">
        <v>12438766.24</v>
      </c>
      <c r="D34" s="15">
        <v>180176.2</v>
      </c>
      <c r="E34" s="15">
        <f t="shared" si="2"/>
        <v>12618942.44</v>
      </c>
      <c r="F34" s="15">
        <v>460310.4</v>
      </c>
      <c r="G34" s="15">
        <v>429572.76</v>
      </c>
      <c r="H34" s="15">
        <f t="shared" si="3"/>
        <v>12158632.04</v>
      </c>
    </row>
    <row r="35" spans="1:8" ht="11.25">
      <c r="A35" s="4" t="s">
        <v>158</v>
      </c>
      <c r="B35" s="22"/>
      <c r="C35" s="15">
        <v>902898.04</v>
      </c>
      <c r="D35" s="15">
        <v>59396.75</v>
      </c>
      <c r="E35" s="15">
        <f t="shared" si="2"/>
        <v>962294.79</v>
      </c>
      <c r="F35" s="15">
        <v>182359.28</v>
      </c>
      <c r="G35" s="15">
        <v>174453.3</v>
      </c>
      <c r="H35" s="15">
        <f t="shared" si="3"/>
        <v>779935.51</v>
      </c>
    </row>
    <row r="36" spans="1:8" ht="11.25">
      <c r="A36" s="4" t="s">
        <v>159</v>
      </c>
      <c r="B36" s="22"/>
      <c r="C36" s="15">
        <v>59651270.77</v>
      </c>
      <c r="D36" s="15">
        <v>322109.85</v>
      </c>
      <c r="E36" s="15">
        <f t="shared" si="2"/>
        <v>59973380.620000005</v>
      </c>
      <c r="F36" s="15">
        <v>12768159</v>
      </c>
      <c r="G36" s="15">
        <v>11407381.91</v>
      </c>
      <c r="H36" s="15">
        <f t="shared" si="3"/>
        <v>47205221.620000005</v>
      </c>
    </row>
    <row r="37" spans="1:8" ht="11.25">
      <c r="A37" s="4" t="s">
        <v>160</v>
      </c>
      <c r="B37" s="22"/>
      <c r="C37" s="15">
        <v>234505.61</v>
      </c>
      <c r="D37" s="15">
        <v>84617.91</v>
      </c>
      <c r="E37" s="15">
        <f t="shared" si="2"/>
        <v>319123.52</v>
      </c>
      <c r="F37" s="15">
        <v>71330</v>
      </c>
      <c r="G37" s="15">
        <v>0</v>
      </c>
      <c r="H37" s="15">
        <f t="shared" si="3"/>
        <v>247793.52000000002</v>
      </c>
    </row>
    <row r="38" spans="1:8" ht="11.25">
      <c r="A38" s="4" t="s">
        <v>161</v>
      </c>
      <c r="B38" s="22"/>
      <c r="C38" s="15">
        <v>899867.03</v>
      </c>
      <c r="D38" s="15">
        <v>46272.88</v>
      </c>
      <c r="E38" s="15">
        <f t="shared" si="2"/>
        <v>946139.91</v>
      </c>
      <c r="F38" s="15">
        <v>226820.45</v>
      </c>
      <c r="G38" s="15">
        <v>176088.27</v>
      </c>
      <c r="H38" s="15">
        <f t="shared" si="3"/>
        <v>719319.46</v>
      </c>
    </row>
    <row r="39" spans="1:8" ht="11.25">
      <c r="A39" s="4" t="s">
        <v>162</v>
      </c>
      <c r="B39" s="22"/>
      <c r="C39" s="15">
        <v>1931331.46</v>
      </c>
      <c r="D39" s="15">
        <v>133167.07</v>
      </c>
      <c r="E39" s="15">
        <f t="shared" si="2"/>
        <v>2064498.53</v>
      </c>
      <c r="F39" s="15">
        <v>254620.9</v>
      </c>
      <c r="G39" s="15">
        <v>242801.98</v>
      </c>
      <c r="H39" s="15">
        <f t="shared" si="3"/>
        <v>1809877.6300000001</v>
      </c>
    </row>
    <row r="40" spans="1:8" ht="11.25">
      <c r="A40" s="4" t="s">
        <v>163</v>
      </c>
      <c r="B40" s="22"/>
      <c r="C40" s="15">
        <v>10776452.41</v>
      </c>
      <c r="D40" s="15">
        <v>148407.7</v>
      </c>
      <c r="E40" s="15">
        <f t="shared" si="2"/>
        <v>10924860.11</v>
      </c>
      <c r="F40" s="15">
        <v>1909494.34</v>
      </c>
      <c r="G40" s="15">
        <v>1824130.11</v>
      </c>
      <c r="H40" s="15">
        <f t="shared" si="3"/>
        <v>9015365.77</v>
      </c>
    </row>
    <row r="41" spans="1:8" ht="11.25">
      <c r="A41" s="4" t="s">
        <v>164</v>
      </c>
      <c r="B41" s="22"/>
      <c r="C41" s="15">
        <v>2710300.85</v>
      </c>
      <c r="D41" s="15">
        <v>56569.18</v>
      </c>
      <c r="E41" s="15">
        <f t="shared" si="2"/>
        <v>2766870.0300000003</v>
      </c>
      <c r="F41" s="15">
        <v>606227.79</v>
      </c>
      <c r="G41" s="15">
        <v>542403.39</v>
      </c>
      <c r="H41" s="15">
        <f t="shared" si="3"/>
        <v>2160642.24</v>
      </c>
    </row>
    <row r="42" spans="1:8" ht="11.25">
      <c r="A42" s="4" t="s">
        <v>165</v>
      </c>
      <c r="B42" s="22"/>
      <c r="C42" s="15">
        <v>1950834.68</v>
      </c>
      <c r="D42" s="15">
        <v>104729.79</v>
      </c>
      <c r="E42" s="15">
        <f t="shared" si="2"/>
        <v>2055564.47</v>
      </c>
      <c r="F42" s="15">
        <v>543457.18</v>
      </c>
      <c r="G42" s="15">
        <v>418290.62</v>
      </c>
      <c r="H42" s="15">
        <f t="shared" si="3"/>
        <v>1512107.29</v>
      </c>
    </row>
    <row r="43" spans="1:8" ht="11.25">
      <c r="A43" s="4" t="s">
        <v>166</v>
      </c>
      <c r="B43" s="22"/>
      <c r="C43" s="15">
        <v>726184.61</v>
      </c>
      <c r="D43" s="15">
        <v>25843.4</v>
      </c>
      <c r="E43" s="15">
        <f t="shared" si="2"/>
        <v>752028.01</v>
      </c>
      <c r="F43" s="15">
        <v>178095.28</v>
      </c>
      <c r="G43" s="15">
        <v>149986.78</v>
      </c>
      <c r="H43" s="15">
        <f t="shared" si="3"/>
        <v>573932.73</v>
      </c>
    </row>
    <row r="44" spans="1:8" ht="11.25">
      <c r="A44" s="4" t="s">
        <v>167</v>
      </c>
      <c r="B44" s="22"/>
      <c r="C44" s="15">
        <v>24209193.04</v>
      </c>
      <c r="D44" s="15">
        <v>1203189.59</v>
      </c>
      <c r="E44" s="15">
        <f t="shared" si="2"/>
        <v>25412382.63</v>
      </c>
      <c r="F44" s="15">
        <v>19295947.19</v>
      </c>
      <c r="G44" s="15">
        <v>6468331.48</v>
      </c>
      <c r="H44" s="15">
        <f t="shared" si="3"/>
        <v>6116435.439999998</v>
      </c>
    </row>
    <row r="45" spans="1:8" ht="11.25">
      <c r="A45" s="4" t="s">
        <v>168</v>
      </c>
      <c r="B45" s="22"/>
      <c r="C45" s="15">
        <v>1282551.76</v>
      </c>
      <c r="D45" s="15">
        <v>308887.8</v>
      </c>
      <c r="E45" s="15">
        <f t="shared" si="2"/>
        <v>1591439.56</v>
      </c>
      <c r="F45" s="15">
        <v>174588.13</v>
      </c>
      <c r="G45" s="15">
        <v>146322.69</v>
      </c>
      <c r="H45" s="15">
        <f t="shared" si="3"/>
        <v>1416851.4300000002</v>
      </c>
    </row>
    <row r="46" spans="1:8" ht="11.25">
      <c r="A46" s="4"/>
      <c r="B46" s="22"/>
      <c r="C46" s="15"/>
      <c r="D46" s="15"/>
      <c r="E46" s="15"/>
      <c r="F46" s="15"/>
      <c r="G46" s="15"/>
      <c r="H46" s="15"/>
    </row>
    <row r="47" spans="1:8" ht="11.25">
      <c r="A47" s="4"/>
      <c r="B47" s="25"/>
      <c r="C47" s="16"/>
      <c r="D47" s="16"/>
      <c r="E47" s="16"/>
      <c r="F47" s="16"/>
      <c r="G47" s="16"/>
      <c r="H47" s="16"/>
    </row>
    <row r="48" spans="1:8" ht="11.25">
      <c r="A48" s="26"/>
      <c r="B48" s="47" t="s">
        <v>53</v>
      </c>
      <c r="C48" s="23">
        <f aca="true" t="shared" si="4" ref="C48:H48">SUM(C7:C47)</f>
        <v>314089702.70000005</v>
      </c>
      <c r="D48" s="23">
        <f t="shared" si="4"/>
        <v>33864473.29</v>
      </c>
      <c r="E48" s="23">
        <f t="shared" si="4"/>
        <v>347954175.98999995</v>
      </c>
      <c r="F48" s="23">
        <f t="shared" si="4"/>
        <v>103454184.54000002</v>
      </c>
      <c r="G48" s="23">
        <f t="shared" si="4"/>
        <v>67063867.61999999</v>
      </c>
      <c r="H48" s="23">
        <f t="shared" si="4"/>
        <v>244499991.45000002</v>
      </c>
    </row>
    <row r="51" spans="1:8" ht="45" customHeight="1">
      <c r="A51" s="58" t="s">
        <v>170</v>
      </c>
      <c r="B51" s="59"/>
      <c r="C51" s="59"/>
      <c r="D51" s="59"/>
      <c r="E51" s="59"/>
      <c r="F51" s="59"/>
      <c r="G51" s="59"/>
      <c r="H51" s="60"/>
    </row>
    <row r="53" spans="1:8" ht="11.25">
      <c r="A53" s="63" t="s">
        <v>54</v>
      </c>
      <c r="B53" s="64"/>
      <c r="C53" s="58" t="s">
        <v>60</v>
      </c>
      <c r="D53" s="59"/>
      <c r="E53" s="59"/>
      <c r="F53" s="59"/>
      <c r="G53" s="60"/>
      <c r="H53" s="61" t="s">
        <v>59</v>
      </c>
    </row>
    <row r="54" spans="1:8" ht="22.5">
      <c r="A54" s="65"/>
      <c r="B54" s="66"/>
      <c r="C54" s="9" t="s">
        <v>55</v>
      </c>
      <c r="D54" s="9" t="s">
        <v>125</v>
      </c>
      <c r="E54" s="9" t="s">
        <v>56</v>
      </c>
      <c r="F54" s="9" t="s">
        <v>57</v>
      </c>
      <c r="G54" s="9" t="s">
        <v>58</v>
      </c>
      <c r="H54" s="62"/>
    </row>
    <row r="55" spans="1:8" ht="11.25">
      <c r="A55" s="67"/>
      <c r="B55" s="68"/>
      <c r="C55" s="10">
        <v>1</v>
      </c>
      <c r="D55" s="10">
        <v>2</v>
      </c>
      <c r="E55" s="10" t="s">
        <v>126</v>
      </c>
      <c r="F55" s="10">
        <v>4</v>
      </c>
      <c r="G55" s="10">
        <v>5</v>
      </c>
      <c r="H55" s="10" t="s">
        <v>127</v>
      </c>
    </row>
    <row r="56" spans="1:8" ht="11.25">
      <c r="A56" s="28"/>
      <c r="B56" s="29"/>
      <c r="C56" s="33"/>
      <c r="D56" s="33"/>
      <c r="E56" s="33"/>
      <c r="F56" s="33"/>
      <c r="G56" s="33"/>
      <c r="H56" s="33"/>
    </row>
    <row r="57" spans="1:8" ht="11.25">
      <c r="A57" s="4" t="s">
        <v>8</v>
      </c>
      <c r="B57" s="2"/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ht="11.25">
      <c r="A58" s="4" t="s">
        <v>9</v>
      </c>
      <c r="B58" s="2"/>
      <c r="C58" s="34">
        <v>0</v>
      </c>
      <c r="D58" s="34">
        <v>0</v>
      </c>
      <c r="E58" s="34">
        <f>C58+D58</f>
        <v>0</v>
      </c>
      <c r="F58" s="34">
        <v>0</v>
      </c>
      <c r="G58" s="34">
        <v>0</v>
      </c>
      <c r="H58" s="34">
        <f>E58-F58</f>
        <v>0</v>
      </c>
    </row>
    <row r="59" spans="1:8" ht="11.25">
      <c r="A59" s="4" t="s">
        <v>10</v>
      </c>
      <c r="B59" s="2"/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ht="11.25">
      <c r="A60" s="4" t="s">
        <v>11</v>
      </c>
      <c r="B60" s="2"/>
      <c r="C60" s="34">
        <v>0</v>
      </c>
      <c r="D60" s="34">
        <v>0</v>
      </c>
      <c r="E60" s="34">
        <f>C60+D60</f>
        <v>0</v>
      </c>
      <c r="F60" s="34">
        <v>0</v>
      </c>
      <c r="G60" s="34">
        <v>0</v>
      </c>
      <c r="H60" s="34">
        <f>E60-F60</f>
        <v>0</v>
      </c>
    </row>
    <row r="61" spans="1:8" ht="11.25">
      <c r="A61" s="4"/>
      <c r="B61" s="2"/>
      <c r="C61" s="35"/>
      <c r="D61" s="35"/>
      <c r="E61" s="35"/>
      <c r="F61" s="35"/>
      <c r="G61" s="35"/>
      <c r="H61" s="35"/>
    </row>
    <row r="62" spans="1:8" ht="11.25">
      <c r="A62" s="26"/>
      <c r="B62" s="47" t="s">
        <v>53</v>
      </c>
      <c r="C62" s="23">
        <f>SUM(C57:C61)</f>
        <v>0</v>
      </c>
      <c r="D62" s="23">
        <f>SUM(D57:D61)</f>
        <v>0</v>
      </c>
      <c r="E62" s="23">
        <f>SUM(E57:E60)</f>
        <v>0</v>
      </c>
      <c r="F62" s="23">
        <f>SUM(F57:F60)</f>
        <v>0</v>
      </c>
      <c r="G62" s="23">
        <f>SUM(G57:G60)</f>
        <v>0</v>
      </c>
      <c r="H62" s="23">
        <f>SUM(H57:H60)</f>
        <v>0</v>
      </c>
    </row>
    <row r="65" spans="1:8" ht="45" customHeight="1">
      <c r="A65" s="58" t="s">
        <v>171</v>
      </c>
      <c r="B65" s="59"/>
      <c r="C65" s="59"/>
      <c r="D65" s="59"/>
      <c r="E65" s="59"/>
      <c r="F65" s="59"/>
      <c r="G65" s="59"/>
      <c r="H65" s="60"/>
    </row>
    <row r="66" spans="1:8" ht="11.25">
      <c r="A66" s="63" t="s">
        <v>54</v>
      </c>
      <c r="B66" s="64"/>
      <c r="C66" s="58" t="s">
        <v>60</v>
      </c>
      <c r="D66" s="59"/>
      <c r="E66" s="59"/>
      <c r="F66" s="59"/>
      <c r="G66" s="60"/>
      <c r="H66" s="61" t="s">
        <v>59</v>
      </c>
    </row>
    <row r="67" spans="1:8" ht="22.5">
      <c r="A67" s="65"/>
      <c r="B67" s="66"/>
      <c r="C67" s="9" t="s">
        <v>55</v>
      </c>
      <c r="D67" s="9" t="s">
        <v>125</v>
      </c>
      <c r="E67" s="9" t="s">
        <v>56</v>
      </c>
      <c r="F67" s="9" t="s">
        <v>57</v>
      </c>
      <c r="G67" s="9" t="s">
        <v>58</v>
      </c>
      <c r="H67" s="62"/>
    </row>
    <row r="68" spans="1:8" ht="11.25">
      <c r="A68" s="67"/>
      <c r="B68" s="68"/>
      <c r="C68" s="10">
        <v>1</v>
      </c>
      <c r="D68" s="10">
        <v>2</v>
      </c>
      <c r="E68" s="10" t="s">
        <v>126</v>
      </c>
      <c r="F68" s="10">
        <v>4</v>
      </c>
      <c r="G68" s="10">
        <v>5</v>
      </c>
      <c r="H68" s="10" t="s">
        <v>127</v>
      </c>
    </row>
    <row r="69" spans="1:8" ht="11.25">
      <c r="A69" s="28"/>
      <c r="B69" s="29"/>
      <c r="C69" s="33"/>
      <c r="D69" s="33"/>
      <c r="E69" s="33"/>
      <c r="F69" s="33"/>
      <c r="G69" s="33"/>
      <c r="H69" s="33"/>
    </row>
    <row r="70" spans="1:8" ht="22.5">
      <c r="A70" s="4"/>
      <c r="B70" s="31" t="s">
        <v>13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ht="11.25">
      <c r="A71" s="4"/>
      <c r="B71" s="31"/>
      <c r="C71" s="34"/>
      <c r="D71" s="34"/>
      <c r="E71" s="34"/>
      <c r="F71" s="34"/>
      <c r="G71" s="34"/>
      <c r="H71" s="34"/>
    </row>
    <row r="72" spans="1:8" ht="11.25">
      <c r="A72" s="4"/>
      <c r="B72" s="31" t="s">
        <v>12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ht="11.25">
      <c r="A73" s="4"/>
      <c r="B73" s="31"/>
      <c r="C73" s="34"/>
      <c r="D73" s="34"/>
      <c r="E73" s="34"/>
      <c r="F73" s="34"/>
      <c r="G73" s="34"/>
      <c r="H73" s="34"/>
    </row>
    <row r="74" spans="1:8" ht="22.5">
      <c r="A74" s="4"/>
      <c r="B74" s="31" t="s">
        <v>14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ht="11.25">
      <c r="A75" s="4"/>
      <c r="B75" s="31"/>
      <c r="C75" s="34"/>
      <c r="D75" s="34"/>
      <c r="E75" s="34"/>
      <c r="F75" s="34"/>
      <c r="G75" s="34"/>
      <c r="H75" s="34"/>
    </row>
    <row r="76" spans="1:8" ht="22.5">
      <c r="A76" s="4"/>
      <c r="B76" s="31" t="s">
        <v>26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ht="11.25">
      <c r="A77" s="4"/>
      <c r="B77" s="31"/>
      <c r="C77" s="34"/>
      <c r="D77" s="34"/>
      <c r="E77" s="34"/>
      <c r="F77" s="34"/>
      <c r="G77" s="34"/>
      <c r="H77" s="34"/>
    </row>
    <row r="78" spans="1:8" ht="22.5">
      <c r="A78" s="4"/>
      <c r="B78" s="31" t="s">
        <v>27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ht="11.25">
      <c r="A79" s="4"/>
      <c r="B79" s="31"/>
      <c r="C79" s="34"/>
      <c r="D79" s="34"/>
      <c r="E79" s="34"/>
      <c r="F79" s="34"/>
      <c r="G79" s="34"/>
      <c r="H79" s="34"/>
    </row>
    <row r="80" spans="1:8" ht="22.5">
      <c r="A80" s="4"/>
      <c r="B80" s="31" t="s">
        <v>34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ht="11.25">
      <c r="A81" s="4"/>
      <c r="B81" s="31"/>
      <c r="C81" s="34"/>
      <c r="D81" s="34"/>
      <c r="E81" s="34"/>
      <c r="F81" s="34"/>
      <c r="G81" s="34"/>
      <c r="H81" s="34"/>
    </row>
    <row r="82" spans="1:8" ht="11.25">
      <c r="A82" s="4"/>
      <c r="B82" s="31" t="s">
        <v>15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ht="11.25">
      <c r="A83" s="30"/>
      <c r="B83" s="32"/>
      <c r="C83" s="35"/>
      <c r="D83" s="35"/>
      <c r="E83" s="35"/>
      <c r="F83" s="35"/>
      <c r="G83" s="35"/>
      <c r="H83" s="35"/>
    </row>
    <row r="84" spans="1:8" ht="11.25">
      <c r="A84" s="26"/>
      <c r="B84" s="47" t="s">
        <v>53</v>
      </c>
      <c r="C84" s="23">
        <f aca="true" t="shared" si="5" ref="C84:H84">SUM(C70:C82)</f>
        <v>0</v>
      </c>
      <c r="D84" s="23">
        <f t="shared" si="5"/>
        <v>0</v>
      </c>
      <c r="E84" s="23">
        <f t="shared" si="5"/>
        <v>0</v>
      </c>
      <c r="F84" s="23">
        <f t="shared" si="5"/>
        <v>0</v>
      </c>
      <c r="G84" s="23">
        <f t="shared" si="5"/>
        <v>0</v>
      </c>
      <c r="H84" s="23">
        <f t="shared" si="5"/>
        <v>0</v>
      </c>
    </row>
    <row r="88" spans="2:4" ht="12">
      <c r="B88" s="52" t="s">
        <v>173</v>
      </c>
      <c r="C88" s="53"/>
      <c r="D88" s="53"/>
    </row>
    <row r="89" spans="2:4" ht="11.25">
      <c r="B89" s="54"/>
      <c r="C89" s="55"/>
      <c r="D89" s="53"/>
    </row>
    <row r="90" spans="2:4" ht="11.25">
      <c r="B90" s="54"/>
      <c r="C90" s="55"/>
      <c r="D90" s="53"/>
    </row>
    <row r="91" spans="2:4" ht="11.25">
      <c r="B91" s="54"/>
      <c r="C91" s="55"/>
      <c r="D91" s="53"/>
    </row>
    <row r="92" spans="2:4" ht="11.25">
      <c r="B92" s="54"/>
      <c r="C92" s="55"/>
      <c r="D92" s="53"/>
    </row>
    <row r="93" spans="2:4" ht="11.25">
      <c r="B93" s="54"/>
      <c r="C93" s="55"/>
      <c r="D93" s="53"/>
    </row>
    <row r="94" spans="2:4" ht="11.25">
      <c r="B94" s="55" t="s">
        <v>174</v>
      </c>
      <c r="C94" s="53"/>
      <c r="D94" s="53"/>
    </row>
    <row r="95" spans="2:4" ht="11.25">
      <c r="B95" s="55" t="s">
        <v>175</v>
      </c>
      <c r="C95" s="56" t="s">
        <v>176</v>
      </c>
      <c r="D95" s="53"/>
    </row>
    <row r="96" spans="2:4" ht="11.25">
      <c r="B96" s="54"/>
      <c r="C96" s="53" t="s">
        <v>177</v>
      </c>
      <c r="D96" s="53"/>
    </row>
    <row r="97" spans="2:4" ht="11.25">
      <c r="B97" s="54"/>
      <c r="C97" s="55"/>
      <c r="D97" s="53"/>
    </row>
    <row r="98" spans="2:4" ht="11.25">
      <c r="B98" s="54"/>
      <c r="C98" s="55"/>
      <c r="D98" s="53"/>
    </row>
    <row r="99" spans="2:4" ht="11.25">
      <c r="B99" s="54"/>
      <c r="C99" s="55"/>
      <c r="D99" s="53"/>
    </row>
    <row r="100" spans="2:4" ht="11.25">
      <c r="B100" s="57" t="s">
        <v>178</v>
      </c>
      <c r="C100" s="55"/>
      <c r="D100" s="53"/>
    </row>
    <row r="101" spans="2:4" ht="11.25">
      <c r="B101" s="57" t="s">
        <v>179</v>
      </c>
      <c r="C101" s="53"/>
      <c r="D101" s="53"/>
    </row>
  </sheetData>
  <sheetProtection formatCells="0" formatColumns="0" formatRows="0" insertRows="0" deleteRows="0" autoFilter="0"/>
  <mergeCells count="12">
    <mergeCell ref="A65:H65"/>
    <mergeCell ref="A66:B68"/>
    <mergeCell ref="C66:G66"/>
    <mergeCell ref="H66:H67"/>
    <mergeCell ref="C53:G53"/>
    <mergeCell ref="H53:H54"/>
    <mergeCell ref="A1:H1"/>
    <mergeCell ref="A3:B5"/>
    <mergeCell ref="A51:H51"/>
    <mergeCell ref="A53:B55"/>
    <mergeCell ref="C3:G3"/>
    <mergeCell ref="H3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showGridLines="0" view="pageBreakPreview" zoomScale="60" zoomScalePageLayoutView="0" workbookViewId="0" topLeftCell="A1">
      <selection activeCell="F55" sqref="F55"/>
    </sheetView>
  </sheetViews>
  <sheetFormatPr defaultColWidth="12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 customWidth="1"/>
  </cols>
  <sheetData>
    <row r="1" spans="1:8" ht="49.5" customHeight="1">
      <c r="A1" s="58" t="s">
        <v>172</v>
      </c>
      <c r="B1" s="59"/>
      <c r="C1" s="59"/>
      <c r="D1" s="59"/>
      <c r="E1" s="59"/>
      <c r="F1" s="59"/>
      <c r="G1" s="59"/>
      <c r="H1" s="60"/>
    </row>
    <row r="2" spans="1:8" ht="11.25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75" customHeight="1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ht="11.25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44"/>
      <c r="B5" s="45"/>
      <c r="C5" s="14"/>
      <c r="D5" s="14"/>
      <c r="E5" s="14"/>
      <c r="F5" s="14"/>
      <c r="G5" s="14"/>
      <c r="H5" s="14"/>
    </row>
    <row r="6" spans="1:8" ht="11.25">
      <c r="A6" s="41" t="s">
        <v>16</v>
      </c>
      <c r="B6" s="39"/>
      <c r="C6" s="15">
        <f aca="true" t="shared" si="0" ref="C6:H6">SUM(C7:C14)</f>
        <v>209851252.42000002</v>
      </c>
      <c r="D6" s="15">
        <f t="shared" si="0"/>
        <v>15082794.96</v>
      </c>
      <c r="E6" s="15">
        <f t="shared" si="0"/>
        <v>224934047.38</v>
      </c>
      <c r="F6" s="15">
        <f t="shared" si="0"/>
        <v>73312998.89999999</v>
      </c>
      <c r="G6" s="15">
        <f t="shared" si="0"/>
        <v>51457626.29</v>
      </c>
      <c r="H6" s="15">
        <f t="shared" si="0"/>
        <v>151621048.48</v>
      </c>
    </row>
    <row r="7" spans="1:8" ht="11.25">
      <c r="A7" s="38"/>
      <c r="B7" s="42" t="s">
        <v>42</v>
      </c>
      <c r="C7" s="15">
        <v>16877291.39</v>
      </c>
      <c r="D7" s="15">
        <v>591.6</v>
      </c>
      <c r="E7" s="15">
        <f>C7+D7</f>
        <v>16877882.990000002</v>
      </c>
      <c r="F7" s="15">
        <v>3527226.04</v>
      </c>
      <c r="G7" s="15">
        <v>2847504.23</v>
      </c>
      <c r="H7" s="15">
        <f>E7-F7</f>
        <v>13350656.950000003</v>
      </c>
    </row>
    <row r="8" spans="1:8" ht="11.25">
      <c r="A8" s="38"/>
      <c r="B8" s="42" t="s">
        <v>17</v>
      </c>
      <c r="C8" s="15">
        <v>0</v>
      </c>
      <c r="D8" s="15">
        <v>0</v>
      </c>
      <c r="E8" s="15">
        <f aca="true" t="shared" si="1" ref="E8:E14">C8+D8</f>
        <v>0</v>
      </c>
      <c r="F8" s="15">
        <v>0</v>
      </c>
      <c r="G8" s="15">
        <v>0</v>
      </c>
      <c r="H8" s="15">
        <f aca="true" t="shared" si="2" ref="H8:H14">E8-F8</f>
        <v>0</v>
      </c>
    </row>
    <row r="9" spans="1:8" ht="11.25">
      <c r="A9" s="38"/>
      <c r="B9" s="42" t="s">
        <v>43</v>
      </c>
      <c r="C9" s="15">
        <v>89422235.94</v>
      </c>
      <c r="D9" s="15">
        <v>13915255.45</v>
      </c>
      <c r="E9" s="15">
        <f t="shared" si="1"/>
        <v>103337491.39</v>
      </c>
      <c r="F9" s="15">
        <v>42815293.72</v>
      </c>
      <c r="G9" s="15">
        <v>25244044.79</v>
      </c>
      <c r="H9" s="15">
        <f t="shared" si="2"/>
        <v>60522197.67</v>
      </c>
    </row>
    <row r="10" spans="1:8" ht="11.25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1.25">
      <c r="A11" s="38"/>
      <c r="B11" s="42" t="s">
        <v>23</v>
      </c>
      <c r="C11" s="15">
        <v>37135649.47</v>
      </c>
      <c r="D11" s="15">
        <v>534375.38</v>
      </c>
      <c r="E11" s="15">
        <f t="shared" si="1"/>
        <v>37670024.85</v>
      </c>
      <c r="F11" s="15">
        <v>12713002.31</v>
      </c>
      <c r="G11" s="15">
        <v>10927341.68</v>
      </c>
      <c r="H11" s="15">
        <f t="shared" si="2"/>
        <v>24957022.54</v>
      </c>
    </row>
    <row r="12" spans="1:8" ht="11.25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1.25">
      <c r="A13" s="38"/>
      <c r="B13" s="42" t="s">
        <v>44</v>
      </c>
      <c r="C13" s="15">
        <v>60685643.4</v>
      </c>
      <c r="D13" s="15">
        <v>430670.64</v>
      </c>
      <c r="E13" s="15">
        <f t="shared" si="1"/>
        <v>61116314.04</v>
      </c>
      <c r="F13" s="15">
        <v>13043979.45</v>
      </c>
      <c r="G13" s="15">
        <v>11583470.18</v>
      </c>
      <c r="H13" s="15">
        <f t="shared" si="2"/>
        <v>48072334.59</v>
      </c>
    </row>
    <row r="14" spans="1:8" ht="11.25">
      <c r="A14" s="38"/>
      <c r="B14" s="42" t="s">
        <v>19</v>
      </c>
      <c r="C14" s="15">
        <v>5730432.22</v>
      </c>
      <c r="D14" s="15">
        <v>201901.89</v>
      </c>
      <c r="E14" s="15">
        <f t="shared" si="1"/>
        <v>5932334.109999999</v>
      </c>
      <c r="F14" s="15">
        <v>1213497.38</v>
      </c>
      <c r="G14" s="15">
        <v>855265.41</v>
      </c>
      <c r="H14" s="15">
        <f t="shared" si="2"/>
        <v>4718836.7299999995</v>
      </c>
    </row>
    <row r="15" spans="1:8" ht="11.25">
      <c r="A15" s="40"/>
      <c r="B15" s="42"/>
      <c r="C15" s="15"/>
      <c r="D15" s="15"/>
      <c r="E15" s="15"/>
      <c r="F15" s="15"/>
      <c r="G15" s="15"/>
      <c r="H15" s="15"/>
    </row>
    <row r="16" spans="1:8" ht="11.25">
      <c r="A16" s="41" t="s">
        <v>20</v>
      </c>
      <c r="B16" s="43"/>
      <c r="C16" s="15">
        <f aca="true" t="shared" si="3" ref="C16:H16">SUM(C17:C23)</f>
        <v>104238450.28</v>
      </c>
      <c r="D16" s="15">
        <f t="shared" si="3"/>
        <v>18711378.330000002</v>
      </c>
      <c r="E16" s="15">
        <f t="shared" si="3"/>
        <v>122949828.60999998</v>
      </c>
      <c r="F16" s="15">
        <f t="shared" si="3"/>
        <v>30141185.640000004</v>
      </c>
      <c r="G16" s="15">
        <f t="shared" si="3"/>
        <v>15606241.33</v>
      </c>
      <c r="H16" s="15">
        <f t="shared" si="3"/>
        <v>92808642.97</v>
      </c>
    </row>
    <row r="17" spans="1:8" ht="11.25">
      <c r="A17" s="38"/>
      <c r="B17" s="42" t="s">
        <v>45</v>
      </c>
      <c r="C17" s="15">
        <v>0</v>
      </c>
      <c r="D17" s="15">
        <v>5803240.32</v>
      </c>
      <c r="E17" s="15">
        <f>C17+D17</f>
        <v>5803240.32</v>
      </c>
      <c r="F17" s="15">
        <v>5758009.89</v>
      </c>
      <c r="G17" s="15">
        <v>5348160.02</v>
      </c>
      <c r="H17" s="15">
        <f aca="true" t="shared" si="4" ref="H17:H23">E17-F17</f>
        <v>45230.43000000063</v>
      </c>
    </row>
    <row r="18" spans="1:8" ht="11.25">
      <c r="A18" s="38"/>
      <c r="B18" s="42" t="s">
        <v>28</v>
      </c>
      <c r="C18" s="15">
        <v>102955898.52</v>
      </c>
      <c r="D18" s="15">
        <v>6011760.05</v>
      </c>
      <c r="E18" s="15">
        <f aca="true" t="shared" si="5" ref="E18:E23">C18+D18</f>
        <v>108967658.57</v>
      </c>
      <c r="F18" s="15">
        <v>18773440.37</v>
      </c>
      <c r="G18" s="15">
        <v>7685795.08</v>
      </c>
      <c r="H18" s="15">
        <f t="shared" si="4"/>
        <v>90194218.19999999</v>
      </c>
    </row>
    <row r="19" spans="1:8" ht="11.25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ht="11.25">
      <c r="A20" s="38"/>
      <c r="B20" s="42" t="s">
        <v>46</v>
      </c>
      <c r="C20" s="15">
        <v>1282551.76</v>
      </c>
      <c r="D20" s="15">
        <v>4580012.1</v>
      </c>
      <c r="E20" s="15">
        <f t="shared" si="5"/>
        <v>5862563.859999999</v>
      </c>
      <c r="F20" s="15">
        <v>3294469.83</v>
      </c>
      <c r="G20" s="15">
        <v>2572286.23</v>
      </c>
      <c r="H20" s="15">
        <f t="shared" si="4"/>
        <v>2568094.0299999993</v>
      </c>
    </row>
    <row r="21" spans="1:8" ht="11.25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ht="11.25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ht="11.25">
      <c r="A23" s="38"/>
      <c r="B23" s="42" t="s">
        <v>4</v>
      </c>
      <c r="C23" s="15">
        <v>0</v>
      </c>
      <c r="D23" s="15">
        <v>2316365.86</v>
      </c>
      <c r="E23" s="15">
        <f t="shared" si="5"/>
        <v>2316365.86</v>
      </c>
      <c r="F23" s="15">
        <v>2315265.55</v>
      </c>
      <c r="G23" s="15">
        <v>0</v>
      </c>
      <c r="H23" s="15">
        <f t="shared" si="4"/>
        <v>1100.3100000000559</v>
      </c>
    </row>
    <row r="24" spans="1:8" ht="11.25">
      <c r="A24" s="40"/>
      <c r="B24" s="42"/>
      <c r="C24" s="15"/>
      <c r="D24" s="15"/>
      <c r="E24" s="15"/>
      <c r="F24" s="15"/>
      <c r="G24" s="15"/>
      <c r="H24" s="15"/>
    </row>
    <row r="25" spans="1:8" ht="11.25">
      <c r="A25" s="41" t="s">
        <v>49</v>
      </c>
      <c r="B25" s="43"/>
      <c r="C25" s="15">
        <f aca="true" t="shared" si="6" ref="C25:H25">SUM(C26:C34)</f>
        <v>0</v>
      </c>
      <c r="D25" s="15">
        <f t="shared" si="6"/>
        <v>70300</v>
      </c>
      <c r="E25" s="15">
        <f t="shared" si="6"/>
        <v>70300</v>
      </c>
      <c r="F25" s="15">
        <f t="shared" si="6"/>
        <v>0</v>
      </c>
      <c r="G25" s="15">
        <f t="shared" si="6"/>
        <v>0</v>
      </c>
      <c r="H25" s="15">
        <f t="shared" si="6"/>
        <v>70300</v>
      </c>
    </row>
    <row r="26" spans="1:8" ht="11.25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aca="true" t="shared" si="7" ref="H26:H34">E26-F26</f>
        <v>0</v>
      </c>
    </row>
    <row r="27" spans="1:8" ht="11.25">
      <c r="A27" s="38"/>
      <c r="B27" s="42" t="s">
        <v>24</v>
      </c>
      <c r="C27" s="15">
        <v>0</v>
      </c>
      <c r="D27" s="15">
        <v>0</v>
      </c>
      <c r="E27" s="15">
        <f aca="true" t="shared" si="8" ref="E27:E34">C27+D27</f>
        <v>0</v>
      </c>
      <c r="F27" s="15">
        <v>0</v>
      </c>
      <c r="G27" s="15">
        <v>0</v>
      </c>
      <c r="H27" s="15">
        <f t="shared" si="7"/>
        <v>0</v>
      </c>
    </row>
    <row r="28" spans="1:8" ht="11.25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1.25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1.25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1.25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1.25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ht="11.25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1.25">
      <c r="A34" s="38"/>
      <c r="B34" s="42" t="s">
        <v>31</v>
      </c>
      <c r="C34" s="15">
        <v>0</v>
      </c>
      <c r="D34" s="15">
        <v>70300</v>
      </c>
      <c r="E34" s="15">
        <f t="shared" si="8"/>
        <v>70300</v>
      </c>
      <c r="F34" s="15">
        <v>0</v>
      </c>
      <c r="G34" s="15">
        <v>0</v>
      </c>
      <c r="H34" s="15">
        <f t="shared" si="7"/>
        <v>70300</v>
      </c>
    </row>
    <row r="35" spans="1:8" ht="11.25">
      <c r="A35" s="40"/>
      <c r="B35" s="42"/>
      <c r="C35" s="15"/>
      <c r="D35" s="15"/>
      <c r="E35" s="15"/>
      <c r="F35" s="15"/>
      <c r="G35" s="15"/>
      <c r="H35" s="15"/>
    </row>
    <row r="36" spans="1:8" ht="11.25">
      <c r="A36" s="41" t="s">
        <v>32</v>
      </c>
      <c r="B36" s="43"/>
      <c r="C36" s="15">
        <f aca="true" t="shared" si="9" ref="C36:H36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ht="11.25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>E37-F37</f>
        <v>0</v>
      </c>
    </row>
    <row r="38" spans="1:8" ht="22.5">
      <c r="A38" s="38"/>
      <c r="B38" s="42" t="s">
        <v>25</v>
      </c>
      <c r="C38" s="15">
        <v>0</v>
      </c>
      <c r="D38" s="15">
        <v>0</v>
      </c>
      <c r="E38" s="15">
        <f>C38+D38</f>
        <v>0</v>
      </c>
      <c r="F38" s="15">
        <v>0</v>
      </c>
      <c r="G38" s="15">
        <v>0</v>
      </c>
      <c r="H38" s="15">
        <f>E38-F38</f>
        <v>0</v>
      </c>
    </row>
    <row r="39" spans="1:8" ht="11.25">
      <c r="A39" s="38"/>
      <c r="B39" s="42" t="s">
        <v>33</v>
      </c>
      <c r="C39" s="15">
        <v>0</v>
      </c>
      <c r="D39" s="15">
        <v>0</v>
      </c>
      <c r="E39" s="15">
        <f>C39+D39</f>
        <v>0</v>
      </c>
      <c r="F39" s="15">
        <v>0</v>
      </c>
      <c r="G39" s="15">
        <v>0</v>
      </c>
      <c r="H39" s="15">
        <f>E39-F39</f>
        <v>0</v>
      </c>
    </row>
    <row r="40" spans="1:8" ht="11.25">
      <c r="A40" s="38"/>
      <c r="B40" s="42" t="s">
        <v>7</v>
      </c>
      <c r="C40" s="15">
        <v>0</v>
      </c>
      <c r="D40" s="15">
        <v>0</v>
      </c>
      <c r="E40" s="15">
        <f>C40+D40</f>
        <v>0</v>
      </c>
      <c r="F40" s="15">
        <v>0</v>
      </c>
      <c r="G40" s="15">
        <v>0</v>
      </c>
      <c r="H40" s="15">
        <f>E40-F40</f>
        <v>0</v>
      </c>
    </row>
    <row r="41" spans="1:8" ht="11.25">
      <c r="A41" s="40"/>
      <c r="B41" s="42"/>
      <c r="C41" s="15"/>
      <c r="D41" s="15"/>
      <c r="E41" s="15"/>
      <c r="F41" s="15"/>
      <c r="G41" s="15"/>
      <c r="H41" s="15"/>
    </row>
    <row r="42" spans="1:8" ht="11.25">
      <c r="A42" s="46"/>
      <c r="B42" s="47" t="s">
        <v>53</v>
      </c>
      <c r="C42" s="23">
        <f aca="true" t="shared" si="10" ref="C42:H42">SUM(C36+C25+C16+C6)</f>
        <v>314089702.70000005</v>
      </c>
      <c r="D42" s="23">
        <f t="shared" si="10"/>
        <v>33864473.29000001</v>
      </c>
      <c r="E42" s="23">
        <f t="shared" si="10"/>
        <v>347954175.99</v>
      </c>
      <c r="F42" s="23">
        <f t="shared" si="10"/>
        <v>103454184.53999999</v>
      </c>
      <c r="G42" s="23">
        <f t="shared" si="10"/>
        <v>67063867.62</v>
      </c>
      <c r="H42" s="23">
        <f t="shared" si="10"/>
        <v>244499991.45</v>
      </c>
    </row>
    <row r="43" spans="1:8" ht="11.25">
      <c r="A43" s="37"/>
      <c r="B43" s="37"/>
      <c r="C43" s="37"/>
      <c r="D43" s="37"/>
      <c r="E43" s="37"/>
      <c r="F43" s="37"/>
      <c r="G43" s="37"/>
      <c r="H43" s="37"/>
    </row>
    <row r="44" spans="1:8" ht="11.25">
      <c r="A44" s="37"/>
      <c r="B44" s="37"/>
      <c r="C44" s="37"/>
      <c r="D44" s="37"/>
      <c r="E44" s="37"/>
      <c r="F44" s="37"/>
      <c r="G44" s="37"/>
      <c r="H44" s="37"/>
    </row>
    <row r="45" spans="1:8" ht="11.25">
      <c r="A45" s="37"/>
      <c r="B45" s="37"/>
      <c r="C45" s="37"/>
      <c r="D45" s="37"/>
      <c r="E45" s="37"/>
      <c r="F45" s="37"/>
      <c r="G45" s="37"/>
      <c r="H45" s="37"/>
    </row>
    <row r="46" spans="2:4" ht="12">
      <c r="B46" s="52" t="s">
        <v>173</v>
      </c>
      <c r="C46" s="53"/>
      <c r="D46" s="53"/>
    </row>
    <row r="47" spans="2:4" ht="11.25">
      <c r="B47" s="54"/>
      <c r="C47" s="55"/>
      <c r="D47" s="53"/>
    </row>
    <row r="48" spans="2:4" ht="11.25">
      <c r="B48" s="54"/>
      <c r="C48" s="55"/>
      <c r="D48" s="53"/>
    </row>
    <row r="49" spans="2:4" ht="11.25">
      <c r="B49" s="54"/>
      <c r="C49" s="55"/>
      <c r="D49" s="53"/>
    </row>
    <row r="50" spans="2:4" ht="11.25">
      <c r="B50" s="54"/>
      <c r="C50" s="55"/>
      <c r="D50" s="53"/>
    </row>
    <row r="51" spans="2:4" ht="11.25">
      <c r="B51" s="54"/>
      <c r="C51" s="55"/>
      <c r="D51" s="53"/>
    </row>
    <row r="52" spans="2:4" ht="11.25">
      <c r="B52" s="55" t="s">
        <v>174</v>
      </c>
      <c r="C52" s="53"/>
      <c r="D52" s="53"/>
    </row>
    <row r="53" spans="2:4" ht="11.25">
      <c r="B53" s="55" t="s">
        <v>175</v>
      </c>
      <c r="C53" s="56" t="s">
        <v>176</v>
      </c>
      <c r="D53" s="53"/>
    </row>
    <row r="54" spans="2:4" ht="11.25">
      <c r="B54" s="54"/>
      <c r="C54" s="53" t="s">
        <v>177</v>
      </c>
      <c r="D54" s="53"/>
    </row>
    <row r="55" spans="2:4" ht="11.25">
      <c r="B55" s="54"/>
      <c r="C55" s="55"/>
      <c r="D55" s="53"/>
    </row>
    <row r="56" spans="2:4" ht="11.25">
      <c r="B56" s="54"/>
      <c r="C56" s="55"/>
      <c r="D56" s="53"/>
    </row>
    <row r="57" spans="2:4" ht="11.25">
      <c r="B57" s="54"/>
      <c r="C57" s="55"/>
      <c r="D57" s="53"/>
    </row>
    <row r="58" spans="2:4" ht="11.25">
      <c r="B58" s="57" t="s">
        <v>178</v>
      </c>
      <c r="C58" s="55"/>
      <c r="D58" s="53"/>
    </row>
    <row r="59" spans="2:4" ht="11.25">
      <c r="B59" s="57" t="s">
        <v>179</v>
      </c>
      <c r="C59" s="53"/>
      <c r="D59" s="53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2022-04-28T21:59:13Z</cp:lastPrinted>
  <dcterms:created xsi:type="dcterms:W3CDTF">2014-02-10T03:37:14Z</dcterms:created>
  <dcterms:modified xsi:type="dcterms:W3CDTF">2022-04-28T21:59:23Z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