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340" tabRatio="885" activeTab="2"/>
  </bookViews>
  <sheets>
    <sheet name="COG" sheetId="1" r:id="rId1"/>
    <sheet name="CTG" sheetId="2" r:id="rId2"/>
    <sheet name="CA" sheetId="3" r:id="rId3"/>
    <sheet name="CFG" sheetId="4" r:id="rId4"/>
  </sheets>
  <definedNames/>
  <calcPr fullCalcOnLoad="1"/>
</workbook>
</file>

<file path=xl/sharedStrings.xml><?xml version="1.0" encoding="utf-8"?>
<sst xmlns="http://schemas.openxmlformats.org/spreadsheetml/2006/main" count="259" uniqueCount="180">
  <si>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</si>
  <si>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</si>
  <si>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</si>
  <si>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</si>
  <si>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</si>
  <si>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</si>
  <si>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</si>
  <si>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</si>
  <si>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</si>
  <si>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</si>
  <si>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</si>
  <si>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Órganos Autónomos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</si>
  <si>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</si>
  <si>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</si>
  <si>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</si>
  <si>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</si>
  <si>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</si>
  <si>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</si>
  <si>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</si>
  <si>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</si>
  <si>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</si>
  <si>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</si>
  <si>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</si>
  <si>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</si>
  <si>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</si>
  <si>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</si>
  <si>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</si>
  <si>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</si>
  <si>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</si>
  <si>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</si>
  <si>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</si>
  <si>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</si>
  <si>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</si>
  <si>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</si>
  <si>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</si>
  <si>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</si>
  <si>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</si>
  <si>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</si>
  <si>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</si>
  <si>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</si>
  <si>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</si>
  <si>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</si>
  <si>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</si>
  <si>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Coordinación de la Politica de Gobierno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</si>
  <si>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</si>
  <si>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</si>
  <si>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</si>
  <si>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</si>
  <si>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</si>
  <si>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</si>
  <si>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</si>
  <si>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</si>
  <si>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</si>
  <si>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</si>
  <si>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</si>
  <si>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</si>
  <si>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</si>
  <si>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</si>
  <si>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</si>
  <si>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</si>
  <si>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</si>
  <si>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</si>
  <si>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</si>
  <si>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</si>
  <si>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</si>
  <si>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</si>
  <si>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</si>
  <si>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</si>
  <si>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</si>
  <si>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</si>
  <si>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</si>
  <si>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</si>
  <si>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</si>
  <si>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</si>
  <si>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</si>
  <si>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</si>
  <si>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</si>
  <si>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</si>
  <si>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</si>
  <si>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</si>
  <si>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</si>
  <si>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</si>
  <si>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</si>
  <si>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</si>
  <si>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</si>
  <si>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</si>
  <si>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</si>
  <si>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</si>
  <si>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</si>
  <si>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</si>
  <si>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</si>
  <si>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</si>
  <si>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</si>
  <si>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</si>
  <si>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</si>
  <si>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</si>
  <si>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</si>
  <si>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</si>
  <si>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</si>
  <si>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</si>
  <si>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</si>
  <si>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</si>
  <si>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</si>
  <si>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</si>
  <si>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</si>
  <si>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</si>
  <si>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</si>
  <si>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</si>
  <si>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</si>
  <si>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</si>
  <si>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</si>
  <si>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</si>
  <si>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</si>
  <si>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</si>
  <si>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</si>
  <si>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</si>
  <si>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</si>
  <si>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</si>
  <si>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</si>
  <si>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</si>
  <si>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</si>
  <si>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</si>
  <si>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</si>
  <si>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</si>
  <si>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</si>
  <si>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</si>
  <si>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</si>
  <si>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</si>
  <si>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Municipio de Salvatierra, Gto.
Estado Analítico del Ejercicio del Presupuesto de Egresos
Clasificación por Objeto del Gasto(Capítulo y Concepto)
Del 1 de Enero AL 31 DE DICIEMBRE DEL 2021</t>
  </si>
  <si>
    <t>Municipio de Salvatierra, Gto.
Estado Analítico del Ejercicio del Presupuesto de Egresos
Clasificación Ecónomica (Por Tipo de Gasto)
Del 1 de Enero AL 31 DE DICIEMBRE DEL 2021</t>
  </si>
  <si>
    <t>PRESIDENTE MUNICIPAL</t>
  </si>
  <si>
    <t>SINDICO</t>
  </si>
  <si>
    <t>REGIDORES</t>
  </si>
  <si>
    <t>PRESIDENCIA</t>
  </si>
  <si>
    <t>COMUNICACIÓN SOCIAL</t>
  </si>
  <si>
    <t>ATENCION AL MIGRANTE</t>
  </si>
  <si>
    <t>ATENCION CIUDADANA</t>
  </si>
  <si>
    <t>ATENCION DE LA JUVENTUD</t>
  </si>
  <si>
    <t>SECRETARIA DEL H. AYUNTAMIENTO</t>
  </si>
  <si>
    <t>FISCALES Y ALCOHOLES</t>
  </si>
  <si>
    <t>DIRECCION DE JURIDICO</t>
  </si>
  <si>
    <t>UNIDAD DE TRANSPARENCIA</t>
  </si>
  <si>
    <t>TESORERIA</t>
  </si>
  <si>
    <t>CATASTRO</t>
  </si>
  <si>
    <t>CONTRALORIA</t>
  </si>
  <si>
    <t>OBRAS PUBLICAS</t>
  </si>
  <si>
    <t>SERVICIOS PUBLICOS</t>
  </si>
  <si>
    <t>ALUMBRADO PUBLICO</t>
  </si>
  <si>
    <t>LIMPIA</t>
  </si>
  <si>
    <t>MERCADO</t>
  </si>
  <si>
    <t>PANTEONES</t>
  </si>
  <si>
    <t>PARQUES Y JARDINES</t>
  </si>
  <si>
    <t>RASTRO</t>
  </si>
  <si>
    <t>ADMINISTRACION PARQUE EL SABINAL</t>
  </si>
  <si>
    <t>DESARROLLO SOCIAL</t>
  </si>
  <si>
    <t>SALUD PUBLICA</t>
  </si>
  <si>
    <t>PLANEACION URBANA</t>
  </si>
  <si>
    <t>DESARRROLLO RURAL</t>
  </si>
  <si>
    <t>INSTITUTO DE LA MUJER</t>
  </si>
  <si>
    <t>SEGURIDAD PUBLICA</t>
  </si>
  <si>
    <t>DIRECCION DE MOVILIDAD</t>
  </si>
  <si>
    <t>PROTECCION CIVIL</t>
  </si>
  <si>
    <t>PROMOCION ECONOMICA</t>
  </si>
  <si>
    <t>COORDINACION DE TURISMO MUNICIPAL</t>
  </si>
  <si>
    <t>DESARROLLO URBANO Y MEDIO AMBIENTE</t>
  </si>
  <si>
    <t>FOMENTO DEPORTIVO</t>
  </si>
  <si>
    <t>EDUCACION</t>
  </si>
  <si>
    <t>OFICIALIA MAYOR</t>
  </si>
  <si>
    <t>CULTURA</t>
  </si>
  <si>
    <t>Municipio de Salvatierra, Gto.
Estado Analítico del Ejercicio del Presupuesto de Egresos
Clasificación Administrativa
Del 1 de Enero AL 31 DE DICIEMBRE DEL 2021</t>
  </si>
  <si>
    <t>Gobierno (Federal/Estatal/Municipal) de Municipio de Salvatierra, Gto.
Estado Analítico del Ejercicio del Presupuesto de Egresos
Clasificación Administrativa
Del 1 de Enero AL 31 DE DICIEMBRE DEL 2021</t>
  </si>
  <si>
    <t>Sector Paraestatal del Gobierno (Federal/Estatal/Municipal) de Municipio de Salvatierra, Gto.
Estado Analítico del Ejercicio del Presupuesto de Egresos
Clasificación Administrativa
Del 1 de Enero AL 31 DE DICIEMBRE DEL 2021</t>
  </si>
  <si>
    <t>Municipio de Salvatierra, Gto.
Estado Análitico del Ejercicio del Presupuesto de Egresos
Clasificación Funcional (Finalidad y Función)
Del 1 de Enero AL 31 DE DICIEMBRE DEL 2021</t>
  </si>
  <si>
    <t>Bajo protesta de decir verdad declaramos que los Estados Financieros y sus notas, son razonablemente correctos y son responsabilidad del emisor.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</si>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</sst>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4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Times New Roman"/>
      <family val="2"/>
    </font>
    <font>
      <sz val="8"/>
      <color indexed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5" fillId="0" borderId="0">
      <alignment/>
      <protection/>
    </xf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69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3" fillId="0" borderId="11" xfId="0" applyFont="1" applyFill="1" applyBorder="1" applyAlignment="1" applyProtection="1">
      <alignment/>
      <protection locked="0"/>
    </xf>
    <xf numFmtId="4" fontId="4" fillId="33" borderId="12" xfId="59" applyNumberFormat="1" applyFont="1" applyFill="1" applyBorder="1" applyAlignment="1">
      <alignment horizontal="center" vertical="center" wrapText="1"/>
      <protection/>
    </xf>
    <xf numFmtId="0" fontId="4" fillId="33" borderId="12" xfId="59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13" xfId="0" applyFont="1" applyFill="1" applyBorder="1" applyAlignment="1" applyProtection="1">
      <alignment horizontal="left"/>
      <protection/>
    </xf>
    <xf numFmtId="0" fontId="4" fillId="0" borderId="13" xfId="0" applyFont="1" applyFill="1" applyBorder="1" applyAlignment="1" applyProtection="1">
      <alignment horizontal="left"/>
      <protection locked="0"/>
    </xf>
    <xf numFmtId="4" fontId="3" fillId="0" borderId="14" xfId="0" applyNumberFormat="1" applyFont="1" applyFill="1" applyBorder="1" applyAlignment="1" applyProtection="1">
      <alignment/>
      <protection locked="0"/>
    </xf>
    <xf numFmtId="4" fontId="3" fillId="0" borderId="15" xfId="0" applyNumberFormat="1" applyFont="1" applyFill="1" applyBorder="1" applyAlignment="1" applyProtection="1">
      <alignment/>
      <protection locked="0"/>
    </xf>
    <xf numFmtId="4" fontId="3" fillId="0" borderId="16" xfId="0" applyNumberFormat="1" applyFont="1" applyFill="1" applyBorder="1" applyAlignment="1" applyProtection="1">
      <alignment/>
      <protection locked="0"/>
    </xf>
    <xf numFmtId="4" fontId="4" fillId="0" borderId="16" xfId="0" applyNumberFormat="1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 locked="0"/>
    </xf>
    <xf numFmtId="0" fontId="3" fillId="0" borderId="14" xfId="0" applyFont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/>
      <protection locked="0"/>
    </xf>
    <xf numFmtId="4" fontId="4" fillId="0" borderId="12" xfId="0" applyNumberFormat="1" applyFont="1" applyFill="1" applyBorder="1" applyAlignment="1" applyProtection="1">
      <alignment/>
      <protection locked="0"/>
    </xf>
    <xf numFmtId="0" fontId="3" fillId="0" borderId="18" xfId="59" applyFont="1" applyFill="1" applyBorder="1" applyAlignment="1">
      <alignment horizontal="center" vertical="center"/>
      <protection/>
    </xf>
    <xf numFmtId="0" fontId="3" fillId="0" borderId="19" xfId="0" applyFont="1" applyFill="1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4" fillId="0" borderId="0" xfId="59" applyFont="1" applyFill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13" xfId="0" applyBorder="1" applyAlignment="1" applyProtection="1">
      <alignment/>
      <protection locked="0"/>
    </xf>
    <xf numFmtId="4" fontId="0" fillId="0" borderId="14" xfId="0" applyNumberFormat="1" applyBorder="1" applyAlignment="1" applyProtection="1">
      <alignment/>
      <protection locked="0"/>
    </xf>
    <xf numFmtId="4" fontId="0" fillId="0" borderId="15" xfId="0" applyNumberFormat="1" applyBorder="1" applyAlignment="1" applyProtection="1">
      <alignment/>
      <protection locked="0"/>
    </xf>
    <xf numFmtId="4" fontId="0" fillId="0" borderId="16" xfId="0" applyNumberFormat="1" applyBorder="1" applyAlignment="1" applyProtection="1">
      <alignment/>
      <protection locked="0"/>
    </xf>
    <xf numFmtId="4" fontId="3" fillId="0" borderId="14" xfId="59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 applyProtection="1">
      <alignment/>
      <protection locked="0"/>
    </xf>
    <xf numFmtId="0" fontId="4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wrapText="1"/>
    </xf>
    <xf numFmtId="0" fontId="4" fillId="0" borderId="20" xfId="0" applyFont="1" applyFill="1" applyBorder="1" applyAlignment="1" applyProtection="1">
      <alignment/>
      <protection locked="0"/>
    </xf>
    <xf numFmtId="0" fontId="4" fillId="0" borderId="23" xfId="0" applyFont="1" applyFill="1" applyBorder="1" applyAlignment="1" applyProtection="1">
      <alignment horizontal="left"/>
      <protection locked="0"/>
    </xf>
    <xf numFmtId="0" fontId="3" fillId="0" borderId="10" xfId="0" applyFont="1" applyFill="1" applyBorder="1" applyAlignment="1" applyProtection="1">
      <alignment horizontal="left"/>
      <protection/>
    </xf>
    <xf numFmtId="0" fontId="43" fillId="0" borderId="10" xfId="0" applyFont="1" applyBorder="1" applyAlignment="1">
      <alignment horizontal="center" vertical="center" wrapText="1"/>
    </xf>
    <xf numFmtId="4" fontId="3" fillId="0" borderId="15" xfId="0" applyNumberFormat="1" applyFont="1" applyBorder="1" applyAlignment="1" applyProtection="1">
      <alignment/>
      <protection locked="0"/>
    </xf>
    <xf numFmtId="4" fontId="3" fillId="0" borderId="16" xfId="0" applyNumberFormat="1" applyFont="1" applyBorder="1" applyAlignment="1" applyProtection="1">
      <alignment/>
      <protection locked="0"/>
    </xf>
    <xf numFmtId="0" fontId="4" fillId="33" borderId="20" xfId="59" applyFont="1" applyFill="1" applyBorder="1" applyAlignment="1" applyProtection="1">
      <alignment horizontal="center" vertical="center" wrapText="1"/>
      <protection locked="0"/>
    </xf>
    <xf numFmtId="0" fontId="4" fillId="33" borderId="23" xfId="59" applyFont="1" applyFill="1" applyBorder="1" applyAlignment="1" applyProtection="1">
      <alignment horizontal="center" vertical="center" wrapText="1"/>
      <protection locked="0"/>
    </xf>
    <xf numFmtId="0" fontId="4" fillId="33" borderId="24" xfId="59" applyFont="1" applyFill="1" applyBorder="1" applyAlignment="1" applyProtection="1">
      <alignment horizontal="center" vertical="center" wrapText="1"/>
      <protection locked="0"/>
    </xf>
    <xf numFmtId="4" fontId="4" fillId="33" borderId="14" xfId="59" applyNumberFormat="1" applyFont="1" applyFill="1" applyBorder="1" applyAlignment="1">
      <alignment horizontal="center" vertical="center" wrapText="1"/>
      <protection/>
    </xf>
    <xf numFmtId="4" fontId="4" fillId="33" borderId="16" xfId="59" applyNumberFormat="1" applyFont="1" applyFill="1" applyBorder="1" applyAlignment="1">
      <alignment horizontal="center" vertical="center" wrapText="1"/>
      <protection/>
    </xf>
    <xf numFmtId="0" fontId="4" fillId="33" borderId="21" xfId="59" applyFont="1" applyFill="1" applyBorder="1" applyAlignment="1">
      <alignment horizontal="center" vertical="center"/>
      <protection/>
    </xf>
    <xf numFmtId="0" fontId="4" fillId="33" borderId="18" xfId="59" applyFont="1" applyFill="1" applyBorder="1" applyAlignment="1">
      <alignment horizontal="center" vertical="center"/>
      <protection/>
    </xf>
    <xf numFmtId="0" fontId="4" fillId="33" borderId="10" xfId="59" applyFont="1" applyFill="1" applyBorder="1" applyAlignment="1">
      <alignment horizontal="center" vertical="center"/>
      <protection/>
    </xf>
    <xf numFmtId="0" fontId="4" fillId="33" borderId="17" xfId="59" applyFont="1" applyFill="1" applyBorder="1" applyAlignment="1">
      <alignment horizontal="center" vertical="center"/>
      <protection/>
    </xf>
    <xf numFmtId="0" fontId="4" fillId="33" borderId="11" xfId="59" applyFont="1" applyFill="1" applyBorder="1" applyAlignment="1">
      <alignment horizontal="center" vertical="center"/>
      <protection/>
    </xf>
    <xf numFmtId="0" fontId="4" fillId="33" borderId="19" xfId="59" applyFont="1" applyFill="1" applyBorder="1" applyAlignment="1">
      <alignment horizontal="center" vertical="center"/>
      <protection/>
    </xf>
    <xf numFmtId="0" fontId="24" fillId="34" borderId="0" xfId="0" applyFont="1" applyFill="1" applyBorder="1" applyAlignment="1">
      <alignment vertical="top"/>
    </xf>
    <xf numFmtId="0" fontId="3" fillId="0" borderId="0" xfId="58" applyFont="1" applyFill="1" applyBorder="1" applyAlignment="1" applyProtection="1">
      <alignment vertical="top"/>
      <protection locked="0"/>
    </xf>
    <xf numFmtId="0" fontId="3" fillId="0" borderId="0" xfId="58" applyFont="1" applyAlignment="1" applyProtection="1">
      <alignment vertical="top" wrapText="1"/>
      <protection locked="0"/>
    </xf>
    <xf numFmtId="0" fontId="3" fillId="0" borderId="0" xfId="58" applyNumberFormat="1" applyFont="1" applyFill="1" applyBorder="1" applyAlignment="1" applyProtection="1">
      <alignment horizontal="right" vertical="top"/>
      <protection locked="0"/>
    </xf>
    <xf numFmtId="4" fontId="3" fillId="0" borderId="0" xfId="58" applyNumberFormat="1" applyFont="1" applyAlignment="1" applyProtection="1">
      <alignment vertical="top"/>
      <protection locked="0"/>
    </xf>
    <xf numFmtId="0" fontId="3" fillId="0" borderId="0" xfId="58" applyFont="1" applyAlignment="1" applyProtection="1">
      <alignment horizontal="right" vertical="top"/>
      <protection locked="0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Millares 2 2" xfId="50"/>
    <cellStyle name="Millares 2 3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rmal 2 2" xfId="58"/>
    <cellStyle name="Normal 3" xfId="59"/>
    <cellStyle name="Normal 4" xfId="60"/>
    <cellStyle name="Normal 4 2" xfId="61"/>
    <cellStyle name="Normal 5" xfId="62"/>
    <cellStyle name="Normal 5 2" xfId="63"/>
    <cellStyle name="Normal 6" xfId="64"/>
    <cellStyle name="Normal 6 2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7"/>
  <sheetViews>
    <sheetView showGridLines="0" view="pageBreakPreview" zoomScale="60" zoomScalePageLayoutView="0" workbookViewId="0" topLeftCell="A70">
      <selection activeCell="B80" sqref="B80:D87"/>
    </sheetView>
  </sheetViews>
  <sheetFormatPr defaultColWidth="12" defaultRowHeight="11.25"/>
  <cols>
    <col min="1" max="1" width="5.8320312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 customWidth="1"/>
  </cols>
  <sheetData>
    <row r="1" spans="1:8" ht="49.5" customHeight="1">
      <c r="A1" s="52" t="s">
        <v>128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8" t="s">
        <v>61</v>
      </c>
      <c r="B5" s="7"/>
      <c r="C5" s="14">
        <f>SUM(C6:C12)</f>
        <v>117265816.44999999</v>
      </c>
      <c r="D5" s="14">
        <f>SUM(D6:D12)</f>
        <v>6150508.330000001</v>
      </c>
      <c r="E5" s="14">
        <f>C5+D5</f>
        <v>123416324.77999999</v>
      </c>
      <c r="F5" s="14">
        <f>SUM(F6:F12)</f>
        <v>114678785.07000001</v>
      </c>
      <c r="G5" s="14">
        <f>SUM(G6:G12)</f>
        <v>114027576.87</v>
      </c>
      <c r="H5" s="14">
        <f>E5-F5</f>
        <v>8737539.709999979</v>
      </c>
    </row>
    <row r="6" spans="1:8" ht="11.25">
      <c r="A6" s="49">
        <v>1100</v>
      </c>
      <c r="B6" s="11" t="s">
        <v>70</v>
      </c>
      <c r="C6" s="15">
        <v>92248553.14</v>
      </c>
      <c r="D6" s="15">
        <v>-4772737.93</v>
      </c>
      <c r="E6" s="15">
        <f aca="true" t="shared" si="0" ref="E6:E69">C6+D6</f>
        <v>87475815.21000001</v>
      </c>
      <c r="F6" s="15">
        <v>84174796.82</v>
      </c>
      <c r="G6" s="15">
        <v>84174796.82</v>
      </c>
      <c r="H6" s="15">
        <f aca="true" t="shared" si="1" ref="H6:H69">E6-F6</f>
        <v>3301018.3900000155</v>
      </c>
    </row>
    <row r="7" spans="1:8" ht="11.25">
      <c r="A7" s="49">
        <v>1200</v>
      </c>
      <c r="B7" s="11" t="s">
        <v>71</v>
      </c>
      <c r="C7" s="15">
        <v>1197685.21</v>
      </c>
      <c r="D7" s="15">
        <v>3761750.4</v>
      </c>
      <c r="E7" s="15">
        <f t="shared" si="0"/>
        <v>4959435.609999999</v>
      </c>
      <c r="F7" s="15">
        <v>4827986.73</v>
      </c>
      <c r="G7" s="15">
        <v>4827986.73</v>
      </c>
      <c r="H7" s="15">
        <f t="shared" si="1"/>
        <v>131448.87999999896</v>
      </c>
    </row>
    <row r="8" spans="1:8" ht="11.25">
      <c r="A8" s="49">
        <v>1300</v>
      </c>
      <c r="B8" s="11" t="s">
        <v>72</v>
      </c>
      <c r="C8" s="15">
        <v>12843472.25</v>
      </c>
      <c r="D8" s="15">
        <v>3813296.69</v>
      </c>
      <c r="E8" s="15">
        <f t="shared" si="0"/>
        <v>16656768.94</v>
      </c>
      <c r="F8" s="15">
        <v>12250859.48</v>
      </c>
      <c r="G8" s="15">
        <v>12250859.48</v>
      </c>
      <c r="H8" s="15">
        <f t="shared" si="1"/>
        <v>4405909.459999999</v>
      </c>
    </row>
    <row r="9" spans="1:8" ht="11.25">
      <c r="A9" s="49">
        <v>1400</v>
      </c>
      <c r="B9" s="11" t="s">
        <v>35</v>
      </c>
      <c r="C9" s="15">
        <v>808127.92</v>
      </c>
      <c r="D9" s="15">
        <v>41573.16</v>
      </c>
      <c r="E9" s="15">
        <f t="shared" si="0"/>
        <v>849701.0800000001</v>
      </c>
      <c r="F9" s="15">
        <v>849701.08</v>
      </c>
      <c r="G9" s="15">
        <v>424850.56</v>
      </c>
      <c r="H9" s="15">
        <f t="shared" si="1"/>
        <v>0</v>
      </c>
    </row>
    <row r="10" spans="1:8" ht="11.25">
      <c r="A10" s="49">
        <v>1500</v>
      </c>
      <c r="B10" s="11" t="s">
        <v>73</v>
      </c>
      <c r="C10" s="15">
        <v>9975749.66</v>
      </c>
      <c r="D10" s="15">
        <v>3320213.47</v>
      </c>
      <c r="E10" s="15">
        <f t="shared" si="0"/>
        <v>13295963.13</v>
      </c>
      <c r="F10" s="15">
        <v>12396800.15</v>
      </c>
      <c r="G10" s="15">
        <v>12170442.47</v>
      </c>
      <c r="H10" s="15">
        <f t="shared" si="1"/>
        <v>899162.9800000004</v>
      </c>
    </row>
    <row r="11" spans="1:8" ht="11.25">
      <c r="A11" s="49">
        <v>1600</v>
      </c>
      <c r="B11" s="11" t="s">
        <v>36</v>
      </c>
      <c r="C11" s="15">
        <v>0</v>
      </c>
      <c r="D11" s="15">
        <v>0</v>
      </c>
      <c r="E11" s="15">
        <f t="shared" si="0"/>
        <v>0</v>
      </c>
      <c r="F11" s="15">
        <v>0</v>
      </c>
      <c r="G11" s="15">
        <v>0</v>
      </c>
      <c r="H11" s="15">
        <f t="shared" si="1"/>
        <v>0</v>
      </c>
    </row>
    <row r="12" spans="1:8" ht="11.25">
      <c r="A12" s="49">
        <v>1700</v>
      </c>
      <c r="B12" s="11" t="s">
        <v>74</v>
      </c>
      <c r="C12" s="15">
        <v>192228.27</v>
      </c>
      <c r="D12" s="15">
        <v>-13587.46</v>
      </c>
      <c r="E12" s="15">
        <f t="shared" si="0"/>
        <v>178640.81</v>
      </c>
      <c r="F12" s="15">
        <v>178640.81</v>
      </c>
      <c r="G12" s="15">
        <v>178640.81</v>
      </c>
      <c r="H12" s="15">
        <f t="shared" si="1"/>
        <v>0</v>
      </c>
    </row>
    <row r="13" spans="1:8" ht="11.25">
      <c r="A13" s="48" t="s">
        <v>62</v>
      </c>
      <c r="B13" s="7"/>
      <c r="C13" s="15">
        <f>SUM(C14:C22)</f>
        <v>24539714.76</v>
      </c>
      <c r="D13" s="15">
        <f>SUM(D14:D22)</f>
        <v>4318551.64</v>
      </c>
      <c r="E13" s="15">
        <f t="shared" si="0"/>
        <v>28858266.400000002</v>
      </c>
      <c r="F13" s="15">
        <f>SUM(F14:F22)</f>
        <v>24647990.95</v>
      </c>
      <c r="G13" s="15">
        <f>SUM(G14:G22)</f>
        <v>19753986.19</v>
      </c>
      <c r="H13" s="15">
        <f t="shared" si="1"/>
        <v>4210275.450000003</v>
      </c>
    </row>
    <row r="14" spans="1:8" ht="11.25">
      <c r="A14" s="49">
        <v>2100</v>
      </c>
      <c r="B14" s="11" t="s">
        <v>75</v>
      </c>
      <c r="C14" s="15">
        <v>3747349.38</v>
      </c>
      <c r="D14" s="15">
        <v>-1176380.27</v>
      </c>
      <c r="E14" s="15">
        <f t="shared" si="0"/>
        <v>2570969.11</v>
      </c>
      <c r="F14" s="15">
        <v>1893093.91</v>
      </c>
      <c r="G14" s="15">
        <v>1375353.67</v>
      </c>
      <c r="H14" s="15">
        <f t="shared" si="1"/>
        <v>677875.2</v>
      </c>
    </row>
    <row r="15" spans="1:8" ht="11.25">
      <c r="A15" s="49">
        <v>2200</v>
      </c>
      <c r="B15" s="11" t="s">
        <v>76</v>
      </c>
      <c r="C15" s="15">
        <v>170973.13</v>
      </c>
      <c r="D15" s="15">
        <v>868993.06</v>
      </c>
      <c r="E15" s="15">
        <f t="shared" si="0"/>
        <v>1039966.1900000001</v>
      </c>
      <c r="F15" s="15">
        <v>1000562.27</v>
      </c>
      <c r="G15" s="15">
        <v>888962.27</v>
      </c>
      <c r="H15" s="15">
        <f t="shared" si="1"/>
        <v>39403.92000000004</v>
      </c>
    </row>
    <row r="16" spans="1:8" ht="11.25">
      <c r="A16" s="49">
        <v>2300</v>
      </c>
      <c r="B16" s="11" t="s">
        <v>77</v>
      </c>
      <c r="C16" s="15">
        <v>0</v>
      </c>
      <c r="D16" s="15">
        <v>0</v>
      </c>
      <c r="E16" s="15">
        <f t="shared" si="0"/>
        <v>0</v>
      </c>
      <c r="F16" s="15">
        <v>0</v>
      </c>
      <c r="G16" s="15">
        <v>0</v>
      </c>
      <c r="H16" s="15">
        <f t="shared" si="1"/>
        <v>0</v>
      </c>
    </row>
    <row r="17" spans="1:8" ht="11.25">
      <c r="A17" s="49">
        <v>2400</v>
      </c>
      <c r="B17" s="11" t="s">
        <v>78</v>
      </c>
      <c r="C17" s="15">
        <v>4034056.8</v>
      </c>
      <c r="D17" s="15">
        <v>486541.21</v>
      </c>
      <c r="E17" s="15">
        <f t="shared" si="0"/>
        <v>4520598.01</v>
      </c>
      <c r="F17" s="15">
        <v>3607197.43</v>
      </c>
      <c r="G17" s="15">
        <v>2688266.76</v>
      </c>
      <c r="H17" s="15">
        <f t="shared" si="1"/>
        <v>913400.5799999996</v>
      </c>
    </row>
    <row r="18" spans="1:8" ht="11.25">
      <c r="A18" s="49">
        <v>2500</v>
      </c>
      <c r="B18" s="11" t="s">
        <v>79</v>
      </c>
      <c r="C18" s="15">
        <v>4880778.71</v>
      </c>
      <c r="D18" s="15">
        <v>2141288.35</v>
      </c>
      <c r="E18" s="15">
        <f t="shared" si="0"/>
        <v>7022067.0600000005</v>
      </c>
      <c r="F18" s="15">
        <v>6851010.02</v>
      </c>
      <c r="G18" s="15">
        <v>6072012.98</v>
      </c>
      <c r="H18" s="15">
        <f t="shared" si="1"/>
        <v>171057.04000000097</v>
      </c>
    </row>
    <row r="19" spans="1:8" ht="11.25">
      <c r="A19" s="49">
        <v>2600</v>
      </c>
      <c r="B19" s="11" t="s">
        <v>80</v>
      </c>
      <c r="C19" s="15">
        <v>9086931.07</v>
      </c>
      <c r="D19" s="15">
        <v>-128103.89</v>
      </c>
      <c r="E19" s="15">
        <f t="shared" si="0"/>
        <v>8958827.18</v>
      </c>
      <c r="F19" s="15">
        <v>8430012.95</v>
      </c>
      <c r="G19" s="15">
        <v>6185647.27</v>
      </c>
      <c r="H19" s="15">
        <f t="shared" si="1"/>
        <v>528814.2300000004</v>
      </c>
    </row>
    <row r="20" spans="1:8" ht="11.25">
      <c r="A20" s="49">
        <v>2700</v>
      </c>
      <c r="B20" s="11" t="s">
        <v>81</v>
      </c>
      <c r="C20" s="15">
        <v>1411257.98</v>
      </c>
      <c r="D20" s="15">
        <v>2048033.02</v>
      </c>
      <c r="E20" s="15">
        <f t="shared" si="0"/>
        <v>3459291</v>
      </c>
      <c r="F20" s="15">
        <v>2190767.09</v>
      </c>
      <c r="G20" s="15">
        <v>2119074.27</v>
      </c>
      <c r="H20" s="15">
        <f t="shared" si="1"/>
        <v>1268523.9100000001</v>
      </c>
    </row>
    <row r="21" spans="1:8" ht="11.25">
      <c r="A21" s="49">
        <v>2800</v>
      </c>
      <c r="B21" s="11" t="s">
        <v>82</v>
      </c>
      <c r="C21" s="15">
        <v>47992</v>
      </c>
      <c r="D21" s="15">
        <v>-15911.9</v>
      </c>
      <c r="E21" s="15">
        <f t="shared" si="0"/>
        <v>32080.1</v>
      </c>
      <c r="F21" s="15">
        <v>29997.6</v>
      </c>
      <c r="G21" s="15">
        <v>14998.8</v>
      </c>
      <c r="H21" s="15">
        <f t="shared" si="1"/>
        <v>2082.5</v>
      </c>
    </row>
    <row r="22" spans="1:8" ht="11.25">
      <c r="A22" s="49">
        <v>2900</v>
      </c>
      <c r="B22" s="11" t="s">
        <v>83</v>
      </c>
      <c r="C22" s="15">
        <v>1160375.69</v>
      </c>
      <c r="D22" s="15">
        <v>94092.06</v>
      </c>
      <c r="E22" s="15">
        <f t="shared" si="0"/>
        <v>1254467.75</v>
      </c>
      <c r="F22" s="15">
        <v>645349.68</v>
      </c>
      <c r="G22" s="15">
        <v>409670.17</v>
      </c>
      <c r="H22" s="15">
        <f t="shared" si="1"/>
        <v>609118.07</v>
      </c>
    </row>
    <row r="23" spans="1:8" ht="11.25">
      <c r="A23" s="48" t="s">
        <v>63</v>
      </c>
      <c r="B23" s="7"/>
      <c r="C23" s="15">
        <f>SUM(C24:C32)</f>
        <v>66364653.970000006</v>
      </c>
      <c r="D23" s="15">
        <f>SUM(D24:D32)</f>
        <v>-642937.4899999995</v>
      </c>
      <c r="E23" s="15">
        <f t="shared" si="0"/>
        <v>65721716.480000004</v>
      </c>
      <c r="F23" s="15">
        <f>SUM(F24:F32)</f>
        <v>63216674.10000001</v>
      </c>
      <c r="G23" s="15">
        <f>SUM(G24:G32)</f>
        <v>47572815.88</v>
      </c>
      <c r="H23" s="15">
        <f t="shared" si="1"/>
        <v>2505042.379999995</v>
      </c>
    </row>
    <row r="24" spans="1:8" ht="11.25">
      <c r="A24" s="49">
        <v>3100</v>
      </c>
      <c r="B24" s="11" t="s">
        <v>84</v>
      </c>
      <c r="C24" s="15">
        <v>17047373.98</v>
      </c>
      <c r="D24" s="15">
        <v>890397.96</v>
      </c>
      <c r="E24" s="15">
        <f t="shared" si="0"/>
        <v>17937771.94</v>
      </c>
      <c r="F24" s="15">
        <v>17815517.05</v>
      </c>
      <c r="G24" s="15">
        <v>14567576.45</v>
      </c>
      <c r="H24" s="15">
        <f t="shared" si="1"/>
        <v>122254.8900000006</v>
      </c>
    </row>
    <row r="25" spans="1:8" ht="11.25">
      <c r="A25" s="49">
        <v>3200</v>
      </c>
      <c r="B25" s="11" t="s">
        <v>85</v>
      </c>
      <c r="C25" s="15">
        <v>1382901.82</v>
      </c>
      <c r="D25" s="15">
        <v>427341.27</v>
      </c>
      <c r="E25" s="15">
        <f t="shared" si="0"/>
        <v>1810243.09</v>
      </c>
      <c r="F25" s="15">
        <v>1550809.08</v>
      </c>
      <c r="G25" s="15">
        <v>1200134.47</v>
      </c>
      <c r="H25" s="15">
        <f t="shared" si="1"/>
        <v>259434.01</v>
      </c>
    </row>
    <row r="26" spans="1:8" ht="11.25">
      <c r="A26" s="49">
        <v>3300</v>
      </c>
      <c r="B26" s="11" t="s">
        <v>86</v>
      </c>
      <c r="C26" s="15">
        <v>10155427.59</v>
      </c>
      <c r="D26" s="15">
        <v>-178716.41</v>
      </c>
      <c r="E26" s="15">
        <f t="shared" si="0"/>
        <v>9976711.18</v>
      </c>
      <c r="F26" s="15">
        <v>9567547.65</v>
      </c>
      <c r="G26" s="15">
        <v>8328753.07</v>
      </c>
      <c r="H26" s="15">
        <f t="shared" si="1"/>
        <v>409163.52999999933</v>
      </c>
    </row>
    <row r="27" spans="1:8" ht="11.25">
      <c r="A27" s="49">
        <v>3400</v>
      </c>
      <c r="B27" s="11" t="s">
        <v>87</v>
      </c>
      <c r="C27" s="15">
        <v>1135546.45</v>
      </c>
      <c r="D27" s="15">
        <v>456637.29</v>
      </c>
      <c r="E27" s="15">
        <f t="shared" si="0"/>
        <v>1592183.74</v>
      </c>
      <c r="F27" s="15">
        <v>1527937.26</v>
      </c>
      <c r="G27" s="15">
        <v>1158941.45</v>
      </c>
      <c r="H27" s="15">
        <f t="shared" si="1"/>
        <v>64246.47999999998</v>
      </c>
    </row>
    <row r="28" spans="1:8" ht="11.25">
      <c r="A28" s="49">
        <v>3500</v>
      </c>
      <c r="B28" s="11" t="s">
        <v>88</v>
      </c>
      <c r="C28" s="15">
        <v>22297534.33</v>
      </c>
      <c r="D28" s="15">
        <v>645964.75</v>
      </c>
      <c r="E28" s="15">
        <f t="shared" si="0"/>
        <v>22943499.08</v>
      </c>
      <c r="F28" s="15">
        <v>21895273.17</v>
      </c>
      <c r="G28" s="15">
        <v>14691503.2</v>
      </c>
      <c r="H28" s="15">
        <f t="shared" si="1"/>
        <v>1048225.9099999964</v>
      </c>
    </row>
    <row r="29" spans="1:8" ht="11.25">
      <c r="A29" s="49">
        <v>3600</v>
      </c>
      <c r="B29" s="11" t="s">
        <v>89</v>
      </c>
      <c r="C29" s="15">
        <v>685622</v>
      </c>
      <c r="D29" s="15">
        <v>891092.19</v>
      </c>
      <c r="E29" s="15">
        <f t="shared" si="0"/>
        <v>1576714.19</v>
      </c>
      <c r="F29" s="15">
        <v>1476739.59</v>
      </c>
      <c r="G29" s="15">
        <v>1294880.38</v>
      </c>
      <c r="H29" s="15">
        <f t="shared" si="1"/>
        <v>99974.59999999986</v>
      </c>
    </row>
    <row r="30" spans="1:8" ht="11.25">
      <c r="A30" s="49">
        <v>3700</v>
      </c>
      <c r="B30" s="11" t="s">
        <v>90</v>
      </c>
      <c r="C30" s="15">
        <v>374880.63</v>
      </c>
      <c r="D30" s="15">
        <v>-9783.45</v>
      </c>
      <c r="E30" s="15">
        <f t="shared" si="0"/>
        <v>365097.18</v>
      </c>
      <c r="F30" s="15">
        <v>272482.17</v>
      </c>
      <c r="G30" s="15">
        <v>143747.81</v>
      </c>
      <c r="H30" s="15">
        <f t="shared" si="1"/>
        <v>92615.01000000001</v>
      </c>
    </row>
    <row r="31" spans="1:8" ht="11.25">
      <c r="A31" s="49">
        <v>3800</v>
      </c>
      <c r="B31" s="11" t="s">
        <v>91</v>
      </c>
      <c r="C31" s="15">
        <v>6528388.22</v>
      </c>
      <c r="D31" s="15">
        <v>-4232281.56</v>
      </c>
      <c r="E31" s="15">
        <f t="shared" si="0"/>
        <v>2296106.66</v>
      </c>
      <c r="F31" s="15">
        <v>2056428.23</v>
      </c>
      <c r="G31" s="15">
        <v>1459739.11</v>
      </c>
      <c r="H31" s="15">
        <f t="shared" si="1"/>
        <v>239678.43000000017</v>
      </c>
    </row>
    <row r="32" spans="1:8" ht="11.25">
      <c r="A32" s="49">
        <v>3900</v>
      </c>
      <c r="B32" s="11" t="s">
        <v>19</v>
      </c>
      <c r="C32" s="15">
        <v>6756978.95</v>
      </c>
      <c r="D32" s="15">
        <v>466410.47</v>
      </c>
      <c r="E32" s="15">
        <f t="shared" si="0"/>
        <v>7223389.42</v>
      </c>
      <c r="F32" s="15">
        <v>7053939.9</v>
      </c>
      <c r="G32" s="15">
        <v>4727539.94</v>
      </c>
      <c r="H32" s="15">
        <f t="shared" si="1"/>
        <v>169449.51999999955</v>
      </c>
    </row>
    <row r="33" spans="1:8" ht="11.25">
      <c r="A33" s="48" t="s">
        <v>64</v>
      </c>
      <c r="B33" s="7"/>
      <c r="C33" s="15">
        <f>SUM(C34:C42)</f>
        <v>34558863.95</v>
      </c>
      <c r="D33" s="15">
        <f>SUM(D34:D42)</f>
        <v>8124050.010000001</v>
      </c>
      <c r="E33" s="15">
        <f t="shared" si="0"/>
        <v>42682913.96</v>
      </c>
      <c r="F33" s="15">
        <f>SUM(F34:F42)</f>
        <v>41365371.78</v>
      </c>
      <c r="G33" s="15">
        <f>SUM(G34:G42)</f>
        <v>40430693.449999996</v>
      </c>
      <c r="H33" s="15">
        <f t="shared" si="1"/>
        <v>1317542.1799999997</v>
      </c>
    </row>
    <row r="34" spans="1:8" ht="11.25">
      <c r="A34" s="49">
        <v>4100</v>
      </c>
      <c r="B34" s="11" t="s">
        <v>92</v>
      </c>
      <c r="C34" s="15">
        <v>0</v>
      </c>
      <c r="D34" s="15">
        <v>0</v>
      </c>
      <c r="E34" s="15">
        <f t="shared" si="0"/>
        <v>0</v>
      </c>
      <c r="F34" s="15">
        <v>0</v>
      </c>
      <c r="G34" s="15">
        <v>0</v>
      </c>
      <c r="H34" s="15">
        <f t="shared" si="1"/>
        <v>0</v>
      </c>
    </row>
    <row r="35" spans="1:8" ht="11.25">
      <c r="A35" s="49">
        <v>4200</v>
      </c>
      <c r="B35" s="11" t="s">
        <v>93</v>
      </c>
      <c r="C35" s="15">
        <v>6200000</v>
      </c>
      <c r="D35" s="15">
        <v>1364299.49</v>
      </c>
      <c r="E35" s="15">
        <f t="shared" si="0"/>
        <v>7564299.49</v>
      </c>
      <c r="F35" s="15">
        <v>7555987.49</v>
      </c>
      <c r="G35" s="15">
        <v>7555987.49</v>
      </c>
      <c r="H35" s="15">
        <f t="shared" si="1"/>
        <v>8312</v>
      </c>
    </row>
    <row r="36" spans="1:8" ht="11.25">
      <c r="A36" s="49">
        <v>4300</v>
      </c>
      <c r="B36" s="11" t="s">
        <v>94</v>
      </c>
      <c r="C36" s="15">
        <v>15288220.77</v>
      </c>
      <c r="D36" s="15">
        <v>4587169.21</v>
      </c>
      <c r="E36" s="15">
        <f t="shared" si="0"/>
        <v>19875389.98</v>
      </c>
      <c r="F36" s="15">
        <v>18589284.46</v>
      </c>
      <c r="G36" s="15">
        <v>17654606.13</v>
      </c>
      <c r="H36" s="15">
        <f t="shared" si="1"/>
        <v>1286105.5199999996</v>
      </c>
    </row>
    <row r="37" spans="1:8" ht="11.25">
      <c r="A37" s="49">
        <v>4400</v>
      </c>
      <c r="B37" s="11" t="s">
        <v>95</v>
      </c>
      <c r="C37" s="15">
        <v>1503197.52</v>
      </c>
      <c r="D37" s="15">
        <v>656681.44</v>
      </c>
      <c r="E37" s="15">
        <f t="shared" si="0"/>
        <v>2159878.96</v>
      </c>
      <c r="F37" s="15">
        <v>2136754.3</v>
      </c>
      <c r="G37" s="15">
        <v>2136754.3</v>
      </c>
      <c r="H37" s="15">
        <f t="shared" si="1"/>
        <v>23124.66000000015</v>
      </c>
    </row>
    <row r="38" spans="1:8" ht="11.25">
      <c r="A38" s="49">
        <v>4500</v>
      </c>
      <c r="B38" s="11" t="s">
        <v>41</v>
      </c>
      <c r="C38" s="15">
        <v>11567445.66</v>
      </c>
      <c r="D38" s="15">
        <v>1515899.87</v>
      </c>
      <c r="E38" s="15">
        <f t="shared" si="0"/>
        <v>13083345.530000001</v>
      </c>
      <c r="F38" s="15">
        <v>13083345.53</v>
      </c>
      <c r="G38" s="15">
        <v>13083345.53</v>
      </c>
      <c r="H38" s="15">
        <f t="shared" si="1"/>
        <v>0</v>
      </c>
    </row>
    <row r="39" spans="1:8" ht="11.25">
      <c r="A39" s="49">
        <v>4600</v>
      </c>
      <c r="B39" s="11" t="s">
        <v>96</v>
      </c>
      <c r="C39" s="15">
        <v>0</v>
      </c>
      <c r="D39" s="15">
        <v>0</v>
      </c>
      <c r="E39" s="15">
        <f t="shared" si="0"/>
        <v>0</v>
      </c>
      <c r="F39" s="15">
        <v>0</v>
      </c>
      <c r="G39" s="15">
        <v>0</v>
      </c>
      <c r="H39" s="15">
        <f t="shared" si="1"/>
        <v>0</v>
      </c>
    </row>
    <row r="40" spans="1:8" ht="11.25">
      <c r="A40" s="49">
        <v>4700</v>
      </c>
      <c r="B40" s="11" t="s">
        <v>97</v>
      </c>
      <c r="C40" s="15">
        <v>0</v>
      </c>
      <c r="D40" s="15">
        <v>0</v>
      </c>
      <c r="E40" s="15">
        <f t="shared" si="0"/>
        <v>0</v>
      </c>
      <c r="F40" s="15">
        <v>0</v>
      </c>
      <c r="G40" s="15">
        <v>0</v>
      </c>
      <c r="H40" s="15">
        <f t="shared" si="1"/>
        <v>0</v>
      </c>
    </row>
    <row r="41" spans="1:8" ht="11.25">
      <c r="A41" s="49">
        <v>4800</v>
      </c>
      <c r="B41" s="11" t="s">
        <v>37</v>
      </c>
      <c r="C41" s="15">
        <v>0</v>
      </c>
      <c r="D41" s="15">
        <v>0</v>
      </c>
      <c r="E41" s="15">
        <f t="shared" si="0"/>
        <v>0</v>
      </c>
      <c r="F41" s="15">
        <v>0</v>
      </c>
      <c r="G41" s="15">
        <v>0</v>
      </c>
      <c r="H41" s="15">
        <f t="shared" si="1"/>
        <v>0</v>
      </c>
    </row>
    <row r="42" spans="1:8" ht="11.25">
      <c r="A42" s="49">
        <v>4900</v>
      </c>
      <c r="B42" s="11" t="s">
        <v>98</v>
      </c>
      <c r="C42" s="15">
        <v>0</v>
      </c>
      <c r="D42" s="15">
        <v>0</v>
      </c>
      <c r="E42" s="15">
        <f t="shared" si="0"/>
        <v>0</v>
      </c>
      <c r="F42" s="15">
        <v>0</v>
      </c>
      <c r="G42" s="15">
        <v>0</v>
      </c>
      <c r="H42" s="15">
        <f t="shared" si="1"/>
        <v>0</v>
      </c>
    </row>
    <row r="43" spans="1:8" ht="11.25">
      <c r="A43" s="48" t="s">
        <v>65</v>
      </c>
      <c r="B43" s="7"/>
      <c r="C43" s="15">
        <f>SUM(C44:C52)</f>
        <v>514390.03</v>
      </c>
      <c r="D43" s="15">
        <f>SUM(D44:D52)</f>
        <v>3178625.81</v>
      </c>
      <c r="E43" s="15">
        <f t="shared" si="0"/>
        <v>3693015.84</v>
      </c>
      <c r="F43" s="15">
        <f>SUM(F44:F52)</f>
        <v>3477292.75</v>
      </c>
      <c r="G43" s="15">
        <f>SUM(G44:G52)</f>
        <v>3426772.75</v>
      </c>
      <c r="H43" s="15">
        <f t="shared" si="1"/>
        <v>215723.08999999985</v>
      </c>
    </row>
    <row r="44" spans="1:8" ht="11.25">
      <c r="A44" s="49">
        <v>5100</v>
      </c>
      <c r="B44" s="11" t="s">
        <v>99</v>
      </c>
      <c r="C44" s="15">
        <v>410436.03</v>
      </c>
      <c r="D44" s="15">
        <v>50116.15</v>
      </c>
      <c r="E44" s="15">
        <f t="shared" si="0"/>
        <v>460552.18000000005</v>
      </c>
      <c r="F44" s="15">
        <v>245682.46</v>
      </c>
      <c r="G44" s="15">
        <v>208162.46</v>
      </c>
      <c r="H44" s="15">
        <f t="shared" si="1"/>
        <v>214869.72000000006</v>
      </c>
    </row>
    <row r="45" spans="1:8" ht="11.25">
      <c r="A45" s="49">
        <v>5200</v>
      </c>
      <c r="B45" s="11" t="s">
        <v>100</v>
      </c>
      <c r="C45" s="15">
        <v>0</v>
      </c>
      <c r="D45" s="15">
        <v>101652.6</v>
      </c>
      <c r="E45" s="15">
        <f t="shared" si="0"/>
        <v>101652.6</v>
      </c>
      <c r="F45" s="15">
        <v>100832.6</v>
      </c>
      <c r="G45" s="15">
        <v>87832.6</v>
      </c>
      <c r="H45" s="15">
        <f t="shared" si="1"/>
        <v>820</v>
      </c>
    </row>
    <row r="46" spans="1:8" ht="11.25">
      <c r="A46" s="49">
        <v>5300</v>
      </c>
      <c r="B46" s="11" t="s">
        <v>101</v>
      </c>
      <c r="C46" s="15">
        <v>0</v>
      </c>
      <c r="D46" s="15">
        <v>0</v>
      </c>
      <c r="E46" s="15">
        <f t="shared" si="0"/>
        <v>0</v>
      </c>
      <c r="F46" s="15">
        <v>0</v>
      </c>
      <c r="G46" s="15">
        <v>0</v>
      </c>
      <c r="H46" s="15">
        <f t="shared" si="1"/>
        <v>0</v>
      </c>
    </row>
    <row r="47" spans="1:8" ht="11.25">
      <c r="A47" s="49">
        <v>5400</v>
      </c>
      <c r="B47" s="11" t="s">
        <v>102</v>
      </c>
      <c r="C47" s="15">
        <v>37998</v>
      </c>
      <c r="D47" s="15">
        <v>1812301.51</v>
      </c>
      <c r="E47" s="15">
        <f t="shared" si="0"/>
        <v>1850299.51</v>
      </c>
      <c r="F47" s="15">
        <v>1830828</v>
      </c>
      <c r="G47" s="15">
        <v>1830828</v>
      </c>
      <c r="H47" s="15">
        <f t="shared" si="1"/>
        <v>19471.51000000001</v>
      </c>
    </row>
    <row r="48" spans="1:8" ht="11.25">
      <c r="A48" s="49">
        <v>5500</v>
      </c>
      <c r="B48" s="11" t="s">
        <v>103</v>
      </c>
      <c r="C48" s="15">
        <v>0</v>
      </c>
      <c r="D48" s="15">
        <v>767384.01</v>
      </c>
      <c r="E48" s="15">
        <f t="shared" si="0"/>
        <v>767384.01</v>
      </c>
      <c r="F48" s="15">
        <v>766499.72</v>
      </c>
      <c r="G48" s="15">
        <v>766499.72</v>
      </c>
      <c r="H48" s="15">
        <f t="shared" si="1"/>
        <v>884.2900000000373</v>
      </c>
    </row>
    <row r="49" spans="1:8" ht="11.25">
      <c r="A49" s="49">
        <v>5600</v>
      </c>
      <c r="B49" s="11" t="s">
        <v>104</v>
      </c>
      <c r="C49" s="15">
        <v>65956</v>
      </c>
      <c r="D49" s="15">
        <v>447171.54</v>
      </c>
      <c r="E49" s="15">
        <f t="shared" si="0"/>
        <v>513127.54</v>
      </c>
      <c r="F49" s="15">
        <v>449699.97</v>
      </c>
      <c r="G49" s="15">
        <v>449699.97</v>
      </c>
      <c r="H49" s="15">
        <f t="shared" si="1"/>
        <v>63427.57000000001</v>
      </c>
    </row>
    <row r="50" spans="1:8" ht="11.25">
      <c r="A50" s="49">
        <v>5700</v>
      </c>
      <c r="B50" s="11" t="s">
        <v>105</v>
      </c>
      <c r="C50" s="15">
        <v>0</v>
      </c>
      <c r="D50" s="15">
        <v>0</v>
      </c>
      <c r="E50" s="15">
        <f t="shared" si="0"/>
        <v>0</v>
      </c>
      <c r="F50" s="15">
        <v>0</v>
      </c>
      <c r="G50" s="15">
        <v>0</v>
      </c>
      <c r="H50" s="15">
        <f t="shared" si="1"/>
        <v>0</v>
      </c>
    </row>
    <row r="51" spans="1:8" ht="11.25">
      <c r="A51" s="49">
        <v>5800</v>
      </c>
      <c r="B51" s="11" t="s">
        <v>106</v>
      </c>
      <c r="C51" s="15">
        <v>0</v>
      </c>
      <c r="D51" s="15">
        <v>0</v>
      </c>
      <c r="E51" s="15">
        <f t="shared" si="0"/>
        <v>0</v>
      </c>
      <c r="F51" s="15">
        <v>83750</v>
      </c>
      <c r="G51" s="15">
        <v>83750</v>
      </c>
      <c r="H51" s="15">
        <f t="shared" si="1"/>
        <v>-83750</v>
      </c>
    </row>
    <row r="52" spans="1:8" ht="11.25">
      <c r="A52" s="49">
        <v>5900</v>
      </c>
      <c r="B52" s="11" t="s">
        <v>107</v>
      </c>
      <c r="C52" s="15">
        <v>0</v>
      </c>
      <c r="D52" s="15">
        <v>0</v>
      </c>
      <c r="E52" s="15">
        <f t="shared" si="0"/>
        <v>0</v>
      </c>
      <c r="F52" s="15">
        <v>0</v>
      </c>
      <c r="G52" s="15">
        <v>0</v>
      </c>
      <c r="H52" s="15">
        <f t="shared" si="1"/>
        <v>0</v>
      </c>
    </row>
    <row r="53" spans="1:8" ht="11.25">
      <c r="A53" s="48" t="s">
        <v>66</v>
      </c>
      <c r="B53" s="7"/>
      <c r="C53" s="15">
        <f>SUM(C54:C56)</f>
        <v>40539941.9</v>
      </c>
      <c r="D53" s="15">
        <f>SUM(D54:D56)</f>
        <v>292854789.8</v>
      </c>
      <c r="E53" s="15">
        <f t="shared" si="0"/>
        <v>333394731.7</v>
      </c>
      <c r="F53" s="15">
        <f>SUM(F54:F56)</f>
        <v>198768261.59</v>
      </c>
      <c r="G53" s="15">
        <f>SUM(G54:G56)</f>
        <v>189900058.92</v>
      </c>
      <c r="H53" s="15">
        <f t="shared" si="1"/>
        <v>134626470.10999998</v>
      </c>
    </row>
    <row r="54" spans="1:8" ht="11.25">
      <c r="A54" s="49">
        <v>6100</v>
      </c>
      <c r="B54" s="11" t="s">
        <v>108</v>
      </c>
      <c r="C54" s="15">
        <v>40539941.9</v>
      </c>
      <c r="D54" s="15">
        <v>290894415.94</v>
      </c>
      <c r="E54" s="15">
        <f t="shared" si="0"/>
        <v>331434357.84</v>
      </c>
      <c r="F54" s="15">
        <v>196807887.73</v>
      </c>
      <c r="G54" s="15">
        <v>188337342.23</v>
      </c>
      <c r="H54" s="15">
        <f t="shared" si="1"/>
        <v>134626470.10999998</v>
      </c>
    </row>
    <row r="55" spans="1:8" ht="11.25">
      <c r="A55" s="49">
        <v>6200</v>
      </c>
      <c r="B55" s="11" t="s">
        <v>109</v>
      </c>
      <c r="C55" s="15">
        <v>0</v>
      </c>
      <c r="D55" s="15">
        <v>1960373.86</v>
      </c>
      <c r="E55" s="15">
        <f t="shared" si="0"/>
        <v>1960373.86</v>
      </c>
      <c r="F55" s="15">
        <v>1960373.86</v>
      </c>
      <c r="G55" s="15">
        <v>1562716.69</v>
      </c>
      <c r="H55" s="15">
        <f t="shared" si="1"/>
        <v>0</v>
      </c>
    </row>
    <row r="56" spans="1:8" ht="11.25">
      <c r="A56" s="49">
        <v>6300</v>
      </c>
      <c r="B56" s="11" t="s">
        <v>110</v>
      </c>
      <c r="C56" s="15">
        <v>0</v>
      </c>
      <c r="D56" s="15">
        <v>0</v>
      </c>
      <c r="E56" s="15">
        <f t="shared" si="0"/>
        <v>0</v>
      </c>
      <c r="F56" s="15">
        <v>0</v>
      </c>
      <c r="G56" s="15">
        <v>0</v>
      </c>
      <c r="H56" s="15">
        <f t="shared" si="1"/>
        <v>0</v>
      </c>
    </row>
    <row r="57" spans="1:8" ht="11.25">
      <c r="A57" s="48" t="s">
        <v>67</v>
      </c>
      <c r="B57" s="7"/>
      <c r="C57" s="15">
        <f>SUM(C58:C64)</f>
        <v>0</v>
      </c>
      <c r="D57" s="15">
        <f>SUM(D58:D64)</f>
        <v>100.01</v>
      </c>
      <c r="E57" s="15">
        <f t="shared" si="0"/>
        <v>100.01</v>
      </c>
      <c r="F57" s="15">
        <f>SUM(F58:F64)</f>
        <v>0</v>
      </c>
      <c r="G57" s="15">
        <f>SUM(G58:G64)</f>
        <v>0</v>
      </c>
      <c r="H57" s="15">
        <f t="shared" si="1"/>
        <v>100.01</v>
      </c>
    </row>
    <row r="58" spans="1:8" ht="11.25">
      <c r="A58" s="49">
        <v>7100</v>
      </c>
      <c r="B58" s="11" t="s">
        <v>111</v>
      </c>
      <c r="C58" s="15">
        <v>0</v>
      </c>
      <c r="D58" s="15">
        <v>0</v>
      </c>
      <c r="E58" s="15">
        <f t="shared" si="0"/>
        <v>0</v>
      </c>
      <c r="F58" s="15">
        <v>0</v>
      </c>
      <c r="G58" s="15">
        <v>0</v>
      </c>
      <c r="H58" s="15">
        <f t="shared" si="1"/>
        <v>0</v>
      </c>
    </row>
    <row r="59" spans="1:8" ht="11.25">
      <c r="A59" s="49">
        <v>7200</v>
      </c>
      <c r="B59" s="11" t="s">
        <v>112</v>
      </c>
      <c r="C59" s="15">
        <v>0</v>
      </c>
      <c r="D59" s="15">
        <v>0</v>
      </c>
      <c r="E59" s="15">
        <f t="shared" si="0"/>
        <v>0</v>
      </c>
      <c r="F59" s="15">
        <v>0</v>
      </c>
      <c r="G59" s="15">
        <v>0</v>
      </c>
      <c r="H59" s="15">
        <f t="shared" si="1"/>
        <v>0</v>
      </c>
    </row>
    <row r="60" spans="1:8" ht="11.25">
      <c r="A60" s="49">
        <v>7300</v>
      </c>
      <c r="B60" s="11" t="s">
        <v>113</v>
      </c>
      <c r="C60" s="15">
        <v>0</v>
      </c>
      <c r="D60" s="15">
        <v>100.01</v>
      </c>
      <c r="E60" s="15">
        <f t="shared" si="0"/>
        <v>100.01</v>
      </c>
      <c r="F60" s="15">
        <v>0</v>
      </c>
      <c r="G60" s="15">
        <v>0</v>
      </c>
      <c r="H60" s="15">
        <f t="shared" si="1"/>
        <v>100.01</v>
      </c>
    </row>
    <row r="61" spans="1:8" ht="11.25">
      <c r="A61" s="49">
        <v>7400</v>
      </c>
      <c r="B61" s="11" t="s">
        <v>114</v>
      </c>
      <c r="C61" s="15">
        <v>0</v>
      </c>
      <c r="D61" s="15">
        <v>0</v>
      </c>
      <c r="E61" s="15">
        <f t="shared" si="0"/>
        <v>0</v>
      </c>
      <c r="F61" s="15">
        <v>0</v>
      </c>
      <c r="G61" s="15">
        <v>0</v>
      </c>
      <c r="H61" s="15">
        <f t="shared" si="1"/>
        <v>0</v>
      </c>
    </row>
    <row r="62" spans="1:8" ht="11.25">
      <c r="A62" s="49">
        <v>7500</v>
      </c>
      <c r="B62" s="11" t="s">
        <v>115</v>
      </c>
      <c r="C62" s="15">
        <v>0</v>
      </c>
      <c r="D62" s="15">
        <v>0</v>
      </c>
      <c r="E62" s="15">
        <f t="shared" si="0"/>
        <v>0</v>
      </c>
      <c r="F62" s="15">
        <v>0</v>
      </c>
      <c r="G62" s="15">
        <v>0</v>
      </c>
      <c r="H62" s="15">
        <f t="shared" si="1"/>
        <v>0</v>
      </c>
    </row>
    <row r="63" spans="1:8" ht="11.25">
      <c r="A63" s="49">
        <v>7600</v>
      </c>
      <c r="B63" s="11" t="s">
        <v>116</v>
      </c>
      <c r="C63" s="15">
        <v>0</v>
      </c>
      <c r="D63" s="15">
        <v>0</v>
      </c>
      <c r="E63" s="15">
        <f t="shared" si="0"/>
        <v>0</v>
      </c>
      <c r="F63" s="15">
        <v>0</v>
      </c>
      <c r="G63" s="15">
        <v>0</v>
      </c>
      <c r="H63" s="15">
        <f t="shared" si="1"/>
        <v>0</v>
      </c>
    </row>
    <row r="64" spans="1:8" ht="11.25">
      <c r="A64" s="49">
        <v>7900</v>
      </c>
      <c r="B64" s="11" t="s">
        <v>117</v>
      </c>
      <c r="C64" s="15">
        <v>0</v>
      </c>
      <c r="D64" s="15">
        <v>0</v>
      </c>
      <c r="E64" s="15">
        <f t="shared" si="0"/>
        <v>0</v>
      </c>
      <c r="F64" s="15">
        <v>0</v>
      </c>
      <c r="G64" s="15">
        <v>0</v>
      </c>
      <c r="H64" s="15">
        <f t="shared" si="1"/>
        <v>0</v>
      </c>
    </row>
    <row r="65" spans="1:8" ht="11.25">
      <c r="A65" s="48" t="s">
        <v>68</v>
      </c>
      <c r="B65" s="7"/>
      <c r="C65" s="15">
        <f>SUM(C66:C68)</f>
        <v>16925779.65</v>
      </c>
      <c r="D65" s="15">
        <f>SUM(D66:D68)</f>
        <v>-11874306.38</v>
      </c>
      <c r="E65" s="15">
        <f t="shared" si="0"/>
        <v>5051473.269999998</v>
      </c>
      <c r="F65" s="15">
        <f>SUM(F66:F68)</f>
        <v>4000000</v>
      </c>
      <c r="G65" s="15">
        <f>SUM(G66:G68)</f>
        <v>4000000</v>
      </c>
      <c r="H65" s="15">
        <f t="shared" si="1"/>
        <v>1051473.2699999977</v>
      </c>
    </row>
    <row r="66" spans="1:8" ht="11.25">
      <c r="A66" s="49">
        <v>8100</v>
      </c>
      <c r="B66" s="11" t="s">
        <v>38</v>
      </c>
      <c r="C66" s="15">
        <v>0</v>
      </c>
      <c r="D66" s="15">
        <v>0</v>
      </c>
      <c r="E66" s="15">
        <f t="shared" si="0"/>
        <v>0</v>
      </c>
      <c r="F66" s="15">
        <v>0</v>
      </c>
      <c r="G66" s="15">
        <v>0</v>
      </c>
      <c r="H66" s="15">
        <f t="shared" si="1"/>
        <v>0</v>
      </c>
    </row>
    <row r="67" spans="1:8" ht="11.25">
      <c r="A67" s="49">
        <v>8300</v>
      </c>
      <c r="B67" s="11" t="s">
        <v>39</v>
      </c>
      <c r="C67" s="15">
        <v>0</v>
      </c>
      <c r="D67" s="15">
        <v>0</v>
      </c>
      <c r="E67" s="15">
        <f t="shared" si="0"/>
        <v>0</v>
      </c>
      <c r="F67" s="15">
        <v>0</v>
      </c>
      <c r="G67" s="15">
        <v>0</v>
      </c>
      <c r="H67" s="15">
        <f t="shared" si="1"/>
        <v>0</v>
      </c>
    </row>
    <row r="68" spans="1:8" ht="11.25">
      <c r="A68" s="49">
        <v>8500</v>
      </c>
      <c r="B68" s="11" t="s">
        <v>40</v>
      </c>
      <c r="C68" s="15">
        <v>16925779.65</v>
      </c>
      <c r="D68" s="15">
        <v>-11874306.38</v>
      </c>
      <c r="E68" s="15">
        <f t="shared" si="0"/>
        <v>5051473.269999998</v>
      </c>
      <c r="F68" s="15">
        <v>4000000</v>
      </c>
      <c r="G68" s="15">
        <v>4000000</v>
      </c>
      <c r="H68" s="15">
        <f t="shared" si="1"/>
        <v>1051473.2699999977</v>
      </c>
    </row>
    <row r="69" spans="1:8" ht="11.25">
      <c r="A69" s="48" t="s">
        <v>69</v>
      </c>
      <c r="B69" s="7"/>
      <c r="C69" s="15">
        <f>SUM(C70:C76)</f>
        <v>11214280</v>
      </c>
      <c r="D69" s="15">
        <f>SUM(D70:D76)</f>
        <v>0</v>
      </c>
      <c r="E69" s="15">
        <f t="shared" si="0"/>
        <v>11214280</v>
      </c>
      <c r="F69" s="15">
        <f>SUM(F70:F76)</f>
        <v>11131156.67</v>
      </c>
      <c r="G69" s="15">
        <f>SUM(G70:G76)</f>
        <v>11131156.67</v>
      </c>
      <c r="H69" s="15">
        <f t="shared" si="1"/>
        <v>83123.33000000007</v>
      </c>
    </row>
    <row r="70" spans="1:8" ht="11.25">
      <c r="A70" s="49">
        <v>9100</v>
      </c>
      <c r="B70" s="11" t="s">
        <v>118</v>
      </c>
      <c r="C70" s="15">
        <v>11000000</v>
      </c>
      <c r="D70" s="15">
        <v>0</v>
      </c>
      <c r="E70" s="15">
        <f aca="true" t="shared" si="2" ref="E70:E76">C70+D70</f>
        <v>11000000</v>
      </c>
      <c r="F70" s="15">
        <v>11000000</v>
      </c>
      <c r="G70" s="15">
        <v>11000000</v>
      </c>
      <c r="H70" s="15">
        <f aca="true" t="shared" si="3" ref="H70:H76">E70-F70</f>
        <v>0</v>
      </c>
    </row>
    <row r="71" spans="1:8" ht="11.25">
      <c r="A71" s="49">
        <v>9200</v>
      </c>
      <c r="B71" s="11" t="s">
        <v>119</v>
      </c>
      <c r="C71" s="15">
        <v>214280</v>
      </c>
      <c r="D71" s="15">
        <v>0</v>
      </c>
      <c r="E71" s="15">
        <f t="shared" si="2"/>
        <v>214280</v>
      </c>
      <c r="F71" s="15">
        <v>131156.67</v>
      </c>
      <c r="G71" s="15">
        <v>131156.67</v>
      </c>
      <c r="H71" s="15">
        <f t="shared" si="3"/>
        <v>83123.32999999999</v>
      </c>
    </row>
    <row r="72" spans="1:8" ht="11.25">
      <c r="A72" s="49">
        <v>9300</v>
      </c>
      <c r="B72" s="11" t="s">
        <v>120</v>
      </c>
      <c r="C72" s="15">
        <v>0</v>
      </c>
      <c r="D72" s="15">
        <v>0</v>
      </c>
      <c r="E72" s="15">
        <f t="shared" si="2"/>
        <v>0</v>
      </c>
      <c r="F72" s="15">
        <v>0</v>
      </c>
      <c r="G72" s="15">
        <v>0</v>
      </c>
      <c r="H72" s="15">
        <f t="shared" si="3"/>
        <v>0</v>
      </c>
    </row>
    <row r="73" spans="1:8" ht="11.25">
      <c r="A73" s="49">
        <v>9400</v>
      </c>
      <c r="B73" s="11" t="s">
        <v>121</v>
      </c>
      <c r="C73" s="15">
        <v>0</v>
      </c>
      <c r="D73" s="15">
        <v>0</v>
      </c>
      <c r="E73" s="15">
        <f t="shared" si="2"/>
        <v>0</v>
      </c>
      <c r="F73" s="15">
        <v>0</v>
      </c>
      <c r="G73" s="15">
        <v>0</v>
      </c>
      <c r="H73" s="15">
        <f t="shared" si="3"/>
        <v>0</v>
      </c>
    </row>
    <row r="74" spans="1:8" ht="11.25">
      <c r="A74" s="49">
        <v>9500</v>
      </c>
      <c r="B74" s="11" t="s">
        <v>122</v>
      </c>
      <c r="C74" s="15">
        <v>0</v>
      </c>
      <c r="D74" s="15">
        <v>0</v>
      </c>
      <c r="E74" s="15">
        <f t="shared" si="2"/>
        <v>0</v>
      </c>
      <c r="F74" s="15">
        <v>0</v>
      </c>
      <c r="G74" s="15">
        <v>0</v>
      </c>
      <c r="H74" s="15">
        <f t="shared" si="3"/>
        <v>0</v>
      </c>
    </row>
    <row r="75" spans="1:8" ht="11.25">
      <c r="A75" s="49">
        <v>9600</v>
      </c>
      <c r="B75" s="11" t="s">
        <v>123</v>
      </c>
      <c r="C75" s="15">
        <v>0</v>
      </c>
      <c r="D75" s="15">
        <v>0</v>
      </c>
      <c r="E75" s="15">
        <f t="shared" si="2"/>
        <v>0</v>
      </c>
      <c r="F75" s="15">
        <v>0</v>
      </c>
      <c r="G75" s="15">
        <v>0</v>
      </c>
      <c r="H75" s="15">
        <f t="shared" si="3"/>
        <v>0</v>
      </c>
    </row>
    <row r="76" spans="1:8" ht="11.25">
      <c r="A76" s="49">
        <v>9900</v>
      </c>
      <c r="B76" s="12" t="s">
        <v>124</v>
      </c>
      <c r="C76" s="16">
        <v>0</v>
      </c>
      <c r="D76" s="16">
        <v>0</v>
      </c>
      <c r="E76" s="16">
        <f t="shared" si="2"/>
        <v>0</v>
      </c>
      <c r="F76" s="16">
        <v>0</v>
      </c>
      <c r="G76" s="16">
        <v>0</v>
      </c>
      <c r="H76" s="16">
        <f t="shared" si="3"/>
        <v>0</v>
      </c>
    </row>
    <row r="77" spans="1:8" ht="11.25">
      <c r="A77" s="8"/>
      <c r="B77" s="13" t="s">
        <v>53</v>
      </c>
      <c r="C77" s="17">
        <f aca="true" t="shared" si="4" ref="C77:H77">SUM(C5+C13+C23+C33+C43+C53+C57+C65+C69)</f>
        <v>311923440.71</v>
      </c>
      <c r="D77" s="17">
        <f t="shared" si="4"/>
        <v>302109381.73</v>
      </c>
      <c r="E77" s="17">
        <f t="shared" si="4"/>
        <v>614032822.4399999</v>
      </c>
      <c r="F77" s="17">
        <f t="shared" si="4"/>
        <v>461285532.91</v>
      </c>
      <c r="G77" s="17">
        <f t="shared" si="4"/>
        <v>430243060.72999996</v>
      </c>
      <c r="H77" s="17">
        <f t="shared" si="4"/>
        <v>152747289.52999997</v>
      </c>
    </row>
    <row r="80" spans="2:4" ht="12">
      <c r="B80" s="63" t="s">
        <v>173</v>
      </c>
      <c r="C80" s="64"/>
      <c r="D80" s="65"/>
    </row>
    <row r="81" spans="2:4" ht="11.25">
      <c r="B81" s="66"/>
      <c r="C81" s="65"/>
      <c r="D81" s="65"/>
    </row>
    <row r="82" spans="2:4" ht="11.25">
      <c r="B82" s="66"/>
      <c r="C82" s="65"/>
      <c r="D82" s="65"/>
    </row>
    <row r="83" spans="2:4" ht="11.25">
      <c r="B83" s="65" t="s">
        <v>174</v>
      </c>
      <c r="C83" s="67" t="s">
        <v>175</v>
      </c>
      <c r="D83" s="65"/>
    </row>
    <row r="84" spans="2:4" ht="11.25">
      <c r="B84" s="65" t="s">
        <v>176</v>
      </c>
      <c r="C84" s="64" t="s">
        <v>177</v>
      </c>
      <c r="D84" s="65"/>
    </row>
    <row r="85" spans="2:4" ht="11.25">
      <c r="B85" s="66"/>
      <c r="C85" s="65"/>
      <c r="D85" s="65"/>
    </row>
    <row r="86" spans="2:4" ht="11.25">
      <c r="B86" s="68" t="s">
        <v>178</v>
      </c>
      <c r="C86" s="65"/>
      <c r="D86" s="65"/>
    </row>
    <row r="87" spans="2:4" ht="11.25">
      <c r="B87" s="68" t="s">
        <v>179</v>
      </c>
      <c r="C87" s="65"/>
      <c r="D87" s="6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7"/>
  <sheetViews>
    <sheetView showGridLines="0" view="pageBreakPreview" zoomScale="60" zoomScalePageLayoutView="0" workbookViewId="0" topLeftCell="A1">
      <selection activeCell="B20" sqref="B20:D27"/>
    </sheetView>
  </sheetViews>
  <sheetFormatPr defaultColWidth="12" defaultRowHeight="11.25"/>
  <cols>
    <col min="1" max="1" width="2.83203125" style="1" customWidth="1"/>
    <col min="2" max="2" width="47.66015625" style="1" customWidth="1"/>
    <col min="3" max="8" width="18.33203125" style="1" customWidth="1"/>
    <col min="9" max="16384" width="12" style="1" customWidth="1"/>
  </cols>
  <sheetData>
    <row r="1" spans="1:8" ht="49.5" customHeight="1">
      <c r="A1" s="52" t="s">
        <v>129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5"/>
      <c r="B5" s="18"/>
      <c r="C5" s="21"/>
      <c r="D5" s="21"/>
      <c r="E5" s="21"/>
      <c r="F5" s="21"/>
      <c r="G5" s="21"/>
      <c r="H5" s="21"/>
    </row>
    <row r="6" spans="1:8" ht="11.25">
      <c r="A6" s="5"/>
      <c r="B6" s="18" t="s">
        <v>0</v>
      </c>
      <c r="C6" s="50">
        <v>231375883.47</v>
      </c>
      <c r="D6" s="50">
        <v>16434272.62</v>
      </c>
      <c r="E6" s="50">
        <f>C6+D6</f>
        <v>247810156.09</v>
      </c>
      <c r="F6" s="50">
        <v>230956633.04</v>
      </c>
      <c r="G6" s="50">
        <v>208832883.53</v>
      </c>
      <c r="H6" s="50">
        <f>E6-F6</f>
        <v>16853523.050000012</v>
      </c>
    </row>
    <row r="7" spans="1:8" ht="11.25">
      <c r="A7" s="5"/>
      <c r="B7" s="18"/>
      <c r="C7" s="50"/>
      <c r="D7" s="50"/>
      <c r="E7" s="50"/>
      <c r="F7" s="50"/>
      <c r="G7" s="50"/>
      <c r="H7" s="50"/>
    </row>
    <row r="8" spans="1:8" ht="11.25">
      <c r="A8" s="5"/>
      <c r="B8" s="18" t="s">
        <v>1</v>
      </c>
      <c r="C8" s="50">
        <v>57980111.58</v>
      </c>
      <c r="D8" s="50">
        <v>284159209.24</v>
      </c>
      <c r="E8" s="50">
        <f>C8+D8</f>
        <v>342139320.82</v>
      </c>
      <c r="F8" s="50">
        <v>206078054.34</v>
      </c>
      <c r="G8" s="50">
        <v>197159331.67</v>
      </c>
      <c r="H8" s="50">
        <f>E8-F8</f>
        <v>136061266.48</v>
      </c>
    </row>
    <row r="9" spans="1:8" ht="11.25">
      <c r="A9" s="5"/>
      <c r="B9" s="18"/>
      <c r="C9" s="50"/>
      <c r="D9" s="50"/>
      <c r="E9" s="50"/>
      <c r="F9" s="50"/>
      <c r="G9" s="50"/>
      <c r="H9" s="50"/>
    </row>
    <row r="10" spans="1:8" ht="11.25">
      <c r="A10" s="5"/>
      <c r="B10" s="18" t="s">
        <v>2</v>
      </c>
      <c r="C10" s="50">
        <v>11000000</v>
      </c>
      <c r="D10" s="50">
        <v>0</v>
      </c>
      <c r="E10" s="50">
        <f>C10+D10</f>
        <v>11000000</v>
      </c>
      <c r="F10" s="50">
        <v>11000000</v>
      </c>
      <c r="G10" s="50">
        <v>11000000</v>
      </c>
      <c r="H10" s="50">
        <f>E10-F10</f>
        <v>0</v>
      </c>
    </row>
    <row r="11" spans="1:8" ht="11.25">
      <c r="A11" s="5"/>
      <c r="B11" s="18"/>
      <c r="C11" s="50"/>
      <c r="D11" s="50"/>
      <c r="E11" s="50"/>
      <c r="F11" s="50"/>
      <c r="G11" s="50"/>
      <c r="H11" s="50"/>
    </row>
    <row r="12" spans="1:8" ht="11.25">
      <c r="A12" s="5"/>
      <c r="B12" s="18" t="s">
        <v>41</v>
      </c>
      <c r="C12" s="50">
        <v>11567445.66</v>
      </c>
      <c r="D12" s="50">
        <v>1515899.87</v>
      </c>
      <c r="E12" s="50">
        <f>C12+D12</f>
        <v>13083345.530000001</v>
      </c>
      <c r="F12" s="50">
        <v>13083345.53</v>
      </c>
      <c r="G12" s="50">
        <v>13083345.53</v>
      </c>
      <c r="H12" s="50">
        <f>E12-F12</f>
        <v>0</v>
      </c>
    </row>
    <row r="13" spans="1:8" ht="11.25">
      <c r="A13" s="5"/>
      <c r="B13" s="18"/>
      <c r="C13" s="50"/>
      <c r="D13" s="50"/>
      <c r="E13" s="50"/>
      <c r="F13" s="50"/>
      <c r="G13" s="50"/>
      <c r="H13" s="50"/>
    </row>
    <row r="14" spans="1:8" ht="11.25">
      <c r="A14" s="5"/>
      <c r="B14" s="18" t="s">
        <v>38</v>
      </c>
      <c r="C14" s="50">
        <v>0</v>
      </c>
      <c r="D14" s="50">
        <v>0</v>
      </c>
      <c r="E14" s="50">
        <f>C14+D14</f>
        <v>0</v>
      </c>
      <c r="F14" s="50">
        <v>0</v>
      </c>
      <c r="G14" s="50">
        <v>0</v>
      </c>
      <c r="H14" s="50">
        <f>E14-F14</f>
        <v>0</v>
      </c>
    </row>
    <row r="15" spans="1:8" ht="11.25">
      <c r="A15" s="6"/>
      <c r="B15" s="19"/>
      <c r="C15" s="51"/>
      <c r="D15" s="51"/>
      <c r="E15" s="51"/>
      <c r="F15" s="51"/>
      <c r="G15" s="51"/>
      <c r="H15" s="51"/>
    </row>
    <row r="16" spans="1:8" ht="11.25">
      <c r="A16" s="20"/>
      <c r="B16" s="13" t="s">
        <v>53</v>
      </c>
      <c r="C16" s="17">
        <f aca="true" t="shared" si="0" ref="C16:H16">SUM(C6+C8+C10+C12+C14)</f>
        <v>311923440.71000004</v>
      </c>
      <c r="D16" s="17">
        <f t="shared" si="0"/>
        <v>302109381.73</v>
      </c>
      <c r="E16" s="17">
        <f t="shared" si="0"/>
        <v>614032822.4399999</v>
      </c>
      <c r="F16" s="17">
        <f t="shared" si="0"/>
        <v>461118032.90999997</v>
      </c>
      <c r="G16" s="17">
        <f t="shared" si="0"/>
        <v>430075560.72999996</v>
      </c>
      <c r="H16" s="17">
        <f t="shared" si="0"/>
        <v>152914789.53</v>
      </c>
    </row>
    <row r="20" spans="2:4" ht="12">
      <c r="B20" s="63" t="s">
        <v>173</v>
      </c>
      <c r="C20" s="64"/>
      <c r="D20" s="65"/>
    </row>
    <row r="21" spans="2:4" ht="11.25">
      <c r="B21" s="66"/>
      <c r="C21" s="65"/>
      <c r="D21" s="65"/>
    </row>
    <row r="22" spans="2:4" ht="11.25">
      <c r="B22" s="66"/>
      <c r="C22" s="65"/>
      <c r="D22" s="65"/>
    </row>
    <row r="23" spans="2:4" ht="11.25">
      <c r="B23" s="65" t="s">
        <v>174</v>
      </c>
      <c r="C23" s="67" t="s">
        <v>175</v>
      </c>
      <c r="D23" s="65"/>
    </row>
    <row r="24" spans="2:4" ht="11.25">
      <c r="B24" s="65" t="s">
        <v>176</v>
      </c>
      <c r="C24" s="64" t="s">
        <v>177</v>
      </c>
      <c r="D24" s="65"/>
    </row>
    <row r="25" spans="2:4" ht="11.25">
      <c r="B25" s="66"/>
      <c r="C25" s="65"/>
      <c r="D25" s="65"/>
    </row>
    <row r="26" spans="2:4" ht="11.25">
      <c r="B26" s="68" t="s">
        <v>178</v>
      </c>
      <c r="C26" s="65"/>
      <c r="D26" s="65"/>
    </row>
    <row r="27" spans="2:4" ht="11.25">
      <c r="B27" s="68" t="s">
        <v>179</v>
      </c>
      <c r="C27" s="65"/>
      <c r="D27" s="65"/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3"/>
  <sheetViews>
    <sheetView showGridLines="0" tabSelected="1" view="pageBreakPreview" zoomScale="60" zoomScalePageLayoutView="0" workbookViewId="0" topLeftCell="A79">
      <selection activeCell="B86" sqref="B86:D93"/>
    </sheetView>
  </sheetViews>
  <sheetFormatPr defaultColWidth="12" defaultRowHeight="11.25"/>
  <cols>
    <col min="1" max="1" width="2.83203125" style="1" customWidth="1"/>
    <col min="2" max="2" width="60.83203125" style="1" customWidth="1"/>
    <col min="3" max="8" width="18.33203125" style="1" customWidth="1"/>
    <col min="9" max="16384" width="12" style="1" customWidth="1"/>
  </cols>
  <sheetData>
    <row r="1" spans="1:8" ht="45" customHeight="1">
      <c r="A1" s="52" t="s">
        <v>169</v>
      </c>
      <c r="B1" s="53"/>
      <c r="C1" s="53"/>
      <c r="D1" s="53"/>
      <c r="E1" s="53"/>
      <c r="F1" s="53"/>
      <c r="G1" s="53"/>
      <c r="H1" s="54"/>
    </row>
    <row r="2" spans="2:8" ht="11.25">
      <c r="B2" s="27"/>
      <c r="C2" s="27"/>
      <c r="D2" s="27"/>
      <c r="E2" s="27"/>
      <c r="F2" s="27"/>
      <c r="G2" s="27"/>
      <c r="H2" s="27"/>
    </row>
    <row r="3" spans="1:8" ht="11.25">
      <c r="A3" s="57" t="s">
        <v>54</v>
      </c>
      <c r="B3" s="58"/>
      <c r="C3" s="52" t="s">
        <v>60</v>
      </c>
      <c r="D3" s="53"/>
      <c r="E3" s="53"/>
      <c r="F3" s="53"/>
      <c r="G3" s="54"/>
      <c r="H3" s="55" t="s">
        <v>59</v>
      </c>
    </row>
    <row r="4" spans="1:8" ht="24.75" customHeight="1">
      <c r="A4" s="59"/>
      <c r="B4" s="60"/>
      <c r="C4" s="9" t="s">
        <v>55</v>
      </c>
      <c r="D4" s="9" t="s">
        <v>125</v>
      </c>
      <c r="E4" s="9" t="s">
        <v>56</v>
      </c>
      <c r="F4" s="9" t="s">
        <v>57</v>
      </c>
      <c r="G4" s="9" t="s">
        <v>58</v>
      </c>
      <c r="H4" s="56"/>
    </row>
    <row r="5" spans="1:8" ht="11.25">
      <c r="A5" s="61"/>
      <c r="B5" s="62"/>
      <c r="C5" s="10">
        <v>1</v>
      </c>
      <c r="D5" s="10">
        <v>2</v>
      </c>
      <c r="E5" s="10" t="s">
        <v>126</v>
      </c>
      <c r="F5" s="10">
        <v>4</v>
      </c>
      <c r="G5" s="10">
        <v>5</v>
      </c>
      <c r="H5" s="10" t="s">
        <v>127</v>
      </c>
    </row>
    <row r="6" spans="1:8" ht="11.25">
      <c r="A6" s="28"/>
      <c r="B6" s="24"/>
      <c r="C6" s="36"/>
      <c r="D6" s="36"/>
      <c r="E6" s="36"/>
      <c r="F6" s="36"/>
      <c r="G6" s="36"/>
      <c r="H6" s="36"/>
    </row>
    <row r="7" spans="1:8" ht="11.25">
      <c r="A7" s="4" t="s">
        <v>130</v>
      </c>
      <c r="B7" s="22"/>
      <c r="C7" s="15">
        <v>3468774.8</v>
      </c>
      <c r="D7" s="15">
        <v>860944.21</v>
      </c>
      <c r="E7" s="15">
        <f>C7+D7</f>
        <v>4329719.01</v>
      </c>
      <c r="F7" s="15">
        <v>4323932.96</v>
      </c>
      <c r="G7" s="15">
        <v>4094249.68</v>
      </c>
      <c r="H7" s="15">
        <f>E7-F7</f>
        <v>5786.049999999814</v>
      </c>
    </row>
    <row r="8" spans="1:8" ht="11.25">
      <c r="A8" s="4" t="s">
        <v>131</v>
      </c>
      <c r="B8" s="22"/>
      <c r="C8" s="15">
        <v>994601.81</v>
      </c>
      <c r="D8" s="15">
        <v>59748.42</v>
      </c>
      <c r="E8" s="15">
        <f aca="true" t="shared" si="0" ref="E8:E13">C8+D8</f>
        <v>1054350.23</v>
      </c>
      <c r="F8" s="15">
        <v>1048011.31</v>
      </c>
      <c r="G8" s="15">
        <v>984259.95</v>
      </c>
      <c r="H8" s="15">
        <f aca="true" t="shared" si="1" ref="H8:H13">E8-F8</f>
        <v>6338.9199999999255</v>
      </c>
    </row>
    <row r="9" spans="1:8" ht="11.25">
      <c r="A9" s="4" t="s">
        <v>132</v>
      </c>
      <c r="B9" s="22"/>
      <c r="C9" s="15">
        <v>10802799.53</v>
      </c>
      <c r="D9" s="15">
        <v>-813696.53</v>
      </c>
      <c r="E9" s="15">
        <f t="shared" si="0"/>
        <v>9989103</v>
      </c>
      <c r="F9" s="15">
        <v>9939403.21</v>
      </c>
      <c r="G9" s="15">
        <v>9205643.22</v>
      </c>
      <c r="H9" s="15">
        <f t="shared" si="1"/>
        <v>49699.789999999106</v>
      </c>
    </row>
    <row r="10" spans="1:8" ht="11.25">
      <c r="A10" s="4" t="s">
        <v>133</v>
      </c>
      <c r="B10" s="22"/>
      <c r="C10" s="15">
        <v>5894345.18</v>
      </c>
      <c r="D10" s="15">
        <v>-2060193.8</v>
      </c>
      <c r="E10" s="15">
        <f t="shared" si="0"/>
        <v>3834151.38</v>
      </c>
      <c r="F10" s="15">
        <v>3656459.07</v>
      </c>
      <c r="G10" s="15">
        <v>3482381.17</v>
      </c>
      <c r="H10" s="15">
        <f t="shared" si="1"/>
        <v>177692.31000000006</v>
      </c>
    </row>
    <row r="11" spans="1:8" ht="11.25">
      <c r="A11" s="4" t="s">
        <v>134</v>
      </c>
      <c r="B11" s="22"/>
      <c r="C11" s="15">
        <v>2477060.22</v>
      </c>
      <c r="D11" s="15">
        <v>512438.4</v>
      </c>
      <c r="E11" s="15">
        <f t="shared" si="0"/>
        <v>2989498.62</v>
      </c>
      <c r="F11" s="15">
        <v>2862019.91</v>
      </c>
      <c r="G11" s="15">
        <v>2523227.09</v>
      </c>
      <c r="H11" s="15">
        <f t="shared" si="1"/>
        <v>127478.70999999996</v>
      </c>
    </row>
    <row r="12" spans="1:8" ht="11.25">
      <c r="A12" s="4" t="s">
        <v>135</v>
      </c>
      <c r="B12" s="22"/>
      <c r="C12" s="15">
        <v>529799.02</v>
      </c>
      <c r="D12" s="15">
        <v>30220.96</v>
      </c>
      <c r="E12" s="15">
        <f t="shared" si="0"/>
        <v>560019.98</v>
      </c>
      <c r="F12" s="15">
        <v>543654.92</v>
      </c>
      <c r="G12" s="15">
        <v>450513.85</v>
      </c>
      <c r="H12" s="15">
        <f t="shared" si="1"/>
        <v>16365.05999999994</v>
      </c>
    </row>
    <row r="13" spans="1:8" ht="11.25">
      <c r="A13" s="4" t="s">
        <v>136</v>
      </c>
      <c r="B13" s="22"/>
      <c r="C13" s="15">
        <v>869802.17</v>
      </c>
      <c r="D13" s="15">
        <v>34313.38</v>
      </c>
      <c r="E13" s="15">
        <f t="shared" si="0"/>
        <v>904115.55</v>
      </c>
      <c r="F13" s="15">
        <v>852854.41</v>
      </c>
      <c r="G13" s="15">
        <v>774345.05</v>
      </c>
      <c r="H13" s="15">
        <f t="shared" si="1"/>
        <v>51261.140000000014</v>
      </c>
    </row>
    <row r="14" spans="1:8" ht="11.25">
      <c r="A14" s="4" t="s">
        <v>137</v>
      </c>
      <c r="B14" s="22"/>
      <c r="C14" s="15">
        <v>469473.23</v>
      </c>
      <c r="D14" s="15">
        <v>-193802.57</v>
      </c>
      <c r="E14" s="15">
        <f aca="true" t="shared" si="2" ref="E14:E45">C14+D14</f>
        <v>275670.66</v>
      </c>
      <c r="F14" s="15">
        <v>233200.61</v>
      </c>
      <c r="G14" s="15">
        <v>222326.42</v>
      </c>
      <c r="H14" s="15">
        <f aca="true" t="shared" si="3" ref="H14:H45">E14-F14</f>
        <v>42470.04999999999</v>
      </c>
    </row>
    <row r="15" spans="1:8" ht="11.25">
      <c r="A15" s="4" t="s">
        <v>138</v>
      </c>
      <c r="B15" s="22"/>
      <c r="C15" s="15">
        <v>3897983.97</v>
      </c>
      <c r="D15" s="15">
        <v>-332903.68</v>
      </c>
      <c r="E15" s="15">
        <f t="shared" si="2"/>
        <v>3565080.29</v>
      </c>
      <c r="F15" s="15">
        <v>3479502.03</v>
      </c>
      <c r="G15" s="15">
        <v>3405641.04</v>
      </c>
      <c r="H15" s="15">
        <f t="shared" si="3"/>
        <v>85578.26000000024</v>
      </c>
    </row>
    <row r="16" spans="1:8" ht="11.25">
      <c r="A16" s="4" t="s">
        <v>139</v>
      </c>
      <c r="B16" s="22"/>
      <c r="C16" s="15">
        <v>1669793.92</v>
      </c>
      <c r="D16" s="15">
        <v>-12844.38</v>
      </c>
      <c r="E16" s="15">
        <f t="shared" si="2"/>
        <v>1656949.54</v>
      </c>
      <c r="F16" s="15">
        <v>1616365.61</v>
      </c>
      <c r="G16" s="15">
        <v>1546402.4</v>
      </c>
      <c r="H16" s="15">
        <f t="shared" si="3"/>
        <v>40583.929999999935</v>
      </c>
    </row>
    <row r="17" spans="1:8" ht="11.25">
      <c r="A17" s="4" t="s">
        <v>140</v>
      </c>
      <c r="B17" s="22"/>
      <c r="C17" s="15">
        <v>1461539.39</v>
      </c>
      <c r="D17" s="15">
        <v>-53149.15</v>
      </c>
      <c r="E17" s="15">
        <f t="shared" si="2"/>
        <v>1408390.24</v>
      </c>
      <c r="F17" s="15">
        <v>1270500.61</v>
      </c>
      <c r="G17" s="15">
        <v>1237550.31</v>
      </c>
      <c r="H17" s="15">
        <f t="shared" si="3"/>
        <v>137889.6299999999</v>
      </c>
    </row>
    <row r="18" spans="1:8" ht="11.25">
      <c r="A18" s="4" t="s">
        <v>141</v>
      </c>
      <c r="B18" s="22"/>
      <c r="C18" s="15">
        <v>706422.69</v>
      </c>
      <c r="D18" s="15">
        <v>-103835.18</v>
      </c>
      <c r="E18" s="15">
        <f t="shared" si="2"/>
        <v>602587.51</v>
      </c>
      <c r="F18" s="15">
        <v>492420.2</v>
      </c>
      <c r="G18" s="15">
        <v>485184.57</v>
      </c>
      <c r="H18" s="15">
        <f t="shared" si="3"/>
        <v>110167.31</v>
      </c>
    </row>
    <row r="19" spans="1:8" ht="11.25">
      <c r="A19" s="4" t="s">
        <v>142</v>
      </c>
      <c r="B19" s="22"/>
      <c r="C19" s="15">
        <v>35107334.51</v>
      </c>
      <c r="D19" s="15">
        <v>-2656489.5</v>
      </c>
      <c r="E19" s="15">
        <f t="shared" si="2"/>
        <v>32450845.009999998</v>
      </c>
      <c r="F19" s="15">
        <v>32114080.24</v>
      </c>
      <c r="G19" s="15">
        <v>29311968.85</v>
      </c>
      <c r="H19" s="15">
        <f t="shared" si="3"/>
        <v>336764.76999999955</v>
      </c>
    </row>
    <row r="20" spans="1:8" ht="11.25">
      <c r="A20" s="4" t="s">
        <v>143</v>
      </c>
      <c r="B20" s="22"/>
      <c r="C20" s="15">
        <v>3590358</v>
      </c>
      <c r="D20" s="15">
        <v>-403869.86</v>
      </c>
      <c r="E20" s="15">
        <f t="shared" si="2"/>
        <v>3186488.14</v>
      </c>
      <c r="F20" s="15">
        <v>3047290.01</v>
      </c>
      <c r="G20" s="15">
        <v>2915133.54</v>
      </c>
      <c r="H20" s="15">
        <f t="shared" si="3"/>
        <v>139198.13000000035</v>
      </c>
    </row>
    <row r="21" spans="1:8" ht="11.25">
      <c r="A21" s="4" t="s">
        <v>144</v>
      </c>
      <c r="B21" s="22"/>
      <c r="C21" s="15">
        <v>1544464.22</v>
      </c>
      <c r="D21" s="15">
        <v>-59346.71</v>
      </c>
      <c r="E21" s="15">
        <f t="shared" si="2"/>
        <v>1485117.51</v>
      </c>
      <c r="F21" s="15">
        <v>1438553.36</v>
      </c>
      <c r="G21" s="15">
        <v>1424878.57</v>
      </c>
      <c r="H21" s="15">
        <f t="shared" si="3"/>
        <v>46564.14999999991</v>
      </c>
    </row>
    <row r="22" spans="1:8" ht="11.25">
      <c r="A22" s="4" t="s">
        <v>145</v>
      </c>
      <c r="B22" s="22"/>
      <c r="C22" s="15">
        <v>48431698.63</v>
      </c>
      <c r="D22" s="15">
        <v>287425135.35</v>
      </c>
      <c r="E22" s="15">
        <f t="shared" si="2"/>
        <v>335856833.98</v>
      </c>
      <c r="F22" s="15">
        <v>200035057.16</v>
      </c>
      <c r="G22" s="15">
        <v>191699086.8</v>
      </c>
      <c r="H22" s="15">
        <f t="shared" si="3"/>
        <v>135821776.82000002</v>
      </c>
    </row>
    <row r="23" spans="1:8" ht="11.25">
      <c r="A23" s="4" t="s">
        <v>146</v>
      </c>
      <c r="B23" s="22"/>
      <c r="C23" s="15">
        <v>3411978.92</v>
      </c>
      <c r="D23" s="15">
        <v>1024828.32</v>
      </c>
      <c r="E23" s="15">
        <f t="shared" si="2"/>
        <v>4436807.24</v>
      </c>
      <c r="F23" s="15">
        <v>4002537.49</v>
      </c>
      <c r="G23" s="15">
        <v>3541080.29</v>
      </c>
      <c r="H23" s="15">
        <f t="shared" si="3"/>
        <v>434269.75</v>
      </c>
    </row>
    <row r="24" spans="1:8" ht="11.25">
      <c r="A24" s="4" t="s">
        <v>147</v>
      </c>
      <c r="B24" s="22"/>
      <c r="C24" s="15">
        <v>17685476.94</v>
      </c>
      <c r="D24" s="15">
        <v>561734.92</v>
      </c>
      <c r="E24" s="15">
        <f t="shared" si="2"/>
        <v>18247211.860000003</v>
      </c>
      <c r="F24" s="15">
        <v>18049188.22</v>
      </c>
      <c r="G24" s="15">
        <v>15048213.67</v>
      </c>
      <c r="H24" s="15">
        <f t="shared" si="3"/>
        <v>198023.64000000432</v>
      </c>
    </row>
    <row r="25" spans="1:8" ht="11.25">
      <c r="A25" s="4" t="s">
        <v>148</v>
      </c>
      <c r="B25" s="22"/>
      <c r="C25" s="15">
        <v>22143222.18</v>
      </c>
      <c r="D25" s="15">
        <v>2169477.58</v>
      </c>
      <c r="E25" s="15">
        <f t="shared" si="2"/>
        <v>24312699.759999998</v>
      </c>
      <c r="F25" s="15">
        <v>24840347.23</v>
      </c>
      <c r="G25" s="15">
        <v>18043838.89</v>
      </c>
      <c r="H25" s="15">
        <f t="shared" si="3"/>
        <v>-527647.4700000025</v>
      </c>
    </row>
    <row r="26" spans="1:8" ht="11.25">
      <c r="A26" s="4" t="s">
        <v>149</v>
      </c>
      <c r="B26" s="22"/>
      <c r="C26" s="15">
        <v>854307.87</v>
      </c>
      <c r="D26" s="15">
        <v>-74319.06</v>
      </c>
      <c r="E26" s="15">
        <f t="shared" si="2"/>
        <v>779988.81</v>
      </c>
      <c r="F26" s="15">
        <v>749924.21</v>
      </c>
      <c r="G26" s="15">
        <v>671455.32</v>
      </c>
      <c r="H26" s="15">
        <f t="shared" si="3"/>
        <v>30064.600000000093</v>
      </c>
    </row>
    <row r="27" spans="1:8" ht="11.25">
      <c r="A27" s="4" t="s">
        <v>150</v>
      </c>
      <c r="B27" s="22"/>
      <c r="C27" s="15">
        <v>898229.53</v>
      </c>
      <c r="D27" s="15">
        <v>921.54</v>
      </c>
      <c r="E27" s="15">
        <f t="shared" si="2"/>
        <v>899151.0700000001</v>
      </c>
      <c r="F27" s="15">
        <v>861851.02</v>
      </c>
      <c r="G27" s="15">
        <v>831035.44</v>
      </c>
      <c r="H27" s="15">
        <f t="shared" si="3"/>
        <v>37300.05000000005</v>
      </c>
    </row>
    <row r="28" spans="1:8" ht="11.25">
      <c r="A28" s="4" t="s">
        <v>151</v>
      </c>
      <c r="B28" s="22"/>
      <c r="C28" s="15">
        <v>2474625.55</v>
      </c>
      <c r="D28" s="15">
        <v>3439.09</v>
      </c>
      <c r="E28" s="15">
        <f t="shared" si="2"/>
        <v>2478064.6399999997</v>
      </c>
      <c r="F28" s="15">
        <v>2074431.04</v>
      </c>
      <c r="G28" s="15">
        <v>1878431.04</v>
      </c>
      <c r="H28" s="15">
        <f t="shared" si="3"/>
        <v>403633.5999999996</v>
      </c>
    </row>
    <row r="29" spans="1:8" ht="11.25">
      <c r="A29" s="4" t="s">
        <v>152</v>
      </c>
      <c r="B29" s="22"/>
      <c r="C29" s="15">
        <v>1409655.02</v>
      </c>
      <c r="D29" s="15">
        <v>131682.14</v>
      </c>
      <c r="E29" s="15">
        <f t="shared" si="2"/>
        <v>1541337.1600000001</v>
      </c>
      <c r="F29" s="15">
        <v>1514967.46</v>
      </c>
      <c r="G29" s="15">
        <v>1309453.38</v>
      </c>
      <c r="H29" s="15">
        <f t="shared" si="3"/>
        <v>26369.700000000186</v>
      </c>
    </row>
    <row r="30" spans="1:8" ht="11.25">
      <c r="A30" s="4" t="s">
        <v>153</v>
      </c>
      <c r="B30" s="22"/>
      <c r="C30" s="15">
        <v>49991.43</v>
      </c>
      <c r="D30" s="15">
        <v>23511.8</v>
      </c>
      <c r="E30" s="15">
        <f t="shared" si="2"/>
        <v>73503.23</v>
      </c>
      <c r="F30" s="15">
        <v>35681.18</v>
      </c>
      <c r="G30" s="15">
        <v>32981.18</v>
      </c>
      <c r="H30" s="15">
        <f t="shared" si="3"/>
        <v>37822.049999999996</v>
      </c>
    </row>
    <row r="31" spans="1:8" ht="11.25">
      <c r="A31" s="4" t="s">
        <v>154</v>
      </c>
      <c r="B31" s="22"/>
      <c r="C31" s="15">
        <v>13848781.91</v>
      </c>
      <c r="D31" s="15">
        <v>-3611880.25</v>
      </c>
      <c r="E31" s="15">
        <f t="shared" si="2"/>
        <v>10236901.66</v>
      </c>
      <c r="F31" s="15">
        <v>9281398.44</v>
      </c>
      <c r="G31" s="15">
        <v>9228081.69</v>
      </c>
      <c r="H31" s="15">
        <f t="shared" si="3"/>
        <v>955503.2200000007</v>
      </c>
    </row>
    <row r="32" spans="1:8" ht="11.25">
      <c r="A32" s="4" t="s">
        <v>155</v>
      </c>
      <c r="B32" s="22"/>
      <c r="C32" s="15">
        <v>11530028.02</v>
      </c>
      <c r="D32" s="15">
        <v>3437713.25</v>
      </c>
      <c r="E32" s="15">
        <f t="shared" si="2"/>
        <v>14967741.27</v>
      </c>
      <c r="F32" s="15">
        <v>14765779.04</v>
      </c>
      <c r="G32" s="15">
        <v>12856560.13</v>
      </c>
      <c r="H32" s="15">
        <f t="shared" si="3"/>
        <v>201962.23000000045</v>
      </c>
    </row>
    <row r="33" spans="1:8" ht="11.25">
      <c r="A33" s="4" t="s">
        <v>156</v>
      </c>
      <c r="B33" s="22"/>
      <c r="C33" s="15">
        <v>348593.43</v>
      </c>
      <c r="D33" s="15">
        <v>-68812.55</v>
      </c>
      <c r="E33" s="15">
        <f t="shared" si="2"/>
        <v>279780.88</v>
      </c>
      <c r="F33" s="15">
        <v>243269.02</v>
      </c>
      <c r="G33" s="15">
        <v>236742.33</v>
      </c>
      <c r="H33" s="15">
        <f t="shared" si="3"/>
        <v>36511.860000000015</v>
      </c>
    </row>
    <row r="34" spans="1:8" ht="11.25">
      <c r="A34" s="4" t="s">
        <v>157</v>
      </c>
      <c r="B34" s="22"/>
      <c r="C34" s="15">
        <v>17086950.51</v>
      </c>
      <c r="D34" s="15">
        <v>578671.88</v>
      </c>
      <c r="E34" s="15">
        <f t="shared" si="2"/>
        <v>17665622.39</v>
      </c>
      <c r="F34" s="15">
        <v>16330234.52</v>
      </c>
      <c r="G34" s="15">
        <v>14893452.75</v>
      </c>
      <c r="H34" s="15">
        <f t="shared" si="3"/>
        <v>1335387.870000001</v>
      </c>
    </row>
    <row r="35" spans="1:8" ht="11.25">
      <c r="A35" s="4" t="s">
        <v>158</v>
      </c>
      <c r="B35" s="22"/>
      <c r="C35" s="15">
        <v>647798.96</v>
      </c>
      <c r="D35" s="15">
        <v>78863.41</v>
      </c>
      <c r="E35" s="15">
        <f t="shared" si="2"/>
        <v>726662.37</v>
      </c>
      <c r="F35" s="15">
        <v>676545.62</v>
      </c>
      <c r="G35" s="15">
        <v>668063.47</v>
      </c>
      <c r="H35" s="15">
        <f t="shared" si="3"/>
        <v>50116.75</v>
      </c>
    </row>
    <row r="36" spans="1:8" ht="11.25">
      <c r="A36" s="4" t="s">
        <v>159</v>
      </c>
      <c r="B36" s="22"/>
      <c r="C36" s="15">
        <v>56405671.81</v>
      </c>
      <c r="D36" s="15">
        <v>8613576.45</v>
      </c>
      <c r="E36" s="15">
        <f t="shared" si="2"/>
        <v>65019248.260000005</v>
      </c>
      <c r="F36" s="15">
        <v>54458715.99</v>
      </c>
      <c r="G36" s="15">
        <v>53451090.11</v>
      </c>
      <c r="H36" s="15">
        <f t="shared" si="3"/>
        <v>10560532.270000003</v>
      </c>
    </row>
    <row r="37" spans="1:8" ht="11.25">
      <c r="A37" s="4" t="s">
        <v>160</v>
      </c>
      <c r="B37" s="22"/>
      <c r="C37" s="15">
        <v>2184505.6</v>
      </c>
      <c r="D37" s="15">
        <v>-1871172.89</v>
      </c>
      <c r="E37" s="15">
        <f t="shared" si="2"/>
        <v>313332.7100000002</v>
      </c>
      <c r="F37" s="15">
        <v>533700.23</v>
      </c>
      <c r="G37" s="15">
        <v>420635.03</v>
      </c>
      <c r="H37" s="15">
        <f t="shared" si="3"/>
        <v>-220367.5199999998</v>
      </c>
    </row>
    <row r="38" spans="1:8" ht="11.25">
      <c r="A38" s="4" t="s">
        <v>161</v>
      </c>
      <c r="B38" s="22"/>
      <c r="C38" s="15">
        <v>650981.88</v>
      </c>
      <c r="D38" s="15">
        <v>28508.83</v>
      </c>
      <c r="E38" s="15">
        <f t="shared" si="2"/>
        <v>679490.71</v>
      </c>
      <c r="F38" s="15">
        <v>619049.47</v>
      </c>
      <c r="G38" s="15">
        <v>552094.31</v>
      </c>
      <c r="H38" s="15">
        <f t="shared" si="3"/>
        <v>60441.23999999999</v>
      </c>
    </row>
    <row r="39" spans="1:8" ht="11.25">
      <c r="A39" s="4" t="s">
        <v>162</v>
      </c>
      <c r="B39" s="22"/>
      <c r="C39" s="15">
        <v>2152493.41</v>
      </c>
      <c r="D39" s="15">
        <v>-538777.37</v>
      </c>
      <c r="E39" s="15">
        <f t="shared" si="2"/>
        <v>1613716.04</v>
      </c>
      <c r="F39" s="15">
        <v>1477614.44</v>
      </c>
      <c r="G39" s="15">
        <v>1451071.04</v>
      </c>
      <c r="H39" s="15">
        <f t="shared" si="3"/>
        <v>136101.6000000001</v>
      </c>
    </row>
    <row r="40" spans="1:8" ht="11.25">
      <c r="A40" s="4" t="s">
        <v>163</v>
      </c>
      <c r="B40" s="22"/>
      <c r="C40" s="15">
        <v>4179909.14</v>
      </c>
      <c r="D40" s="15">
        <v>-660918.83</v>
      </c>
      <c r="E40" s="15">
        <f t="shared" si="2"/>
        <v>3518990.31</v>
      </c>
      <c r="F40" s="15">
        <v>3370582.61</v>
      </c>
      <c r="G40" s="15">
        <v>2848647.17</v>
      </c>
      <c r="H40" s="15">
        <f t="shared" si="3"/>
        <v>148407.7000000002</v>
      </c>
    </row>
    <row r="41" spans="1:8" ht="11.25">
      <c r="A41" s="4" t="s">
        <v>164</v>
      </c>
      <c r="B41" s="22"/>
      <c r="C41" s="15">
        <v>2725941.77</v>
      </c>
      <c r="D41" s="15">
        <v>-120924.53</v>
      </c>
      <c r="E41" s="15">
        <f t="shared" si="2"/>
        <v>2605017.24</v>
      </c>
      <c r="F41" s="15">
        <v>2570225.37</v>
      </c>
      <c r="G41" s="15">
        <v>2492692.9</v>
      </c>
      <c r="H41" s="15">
        <f t="shared" si="3"/>
        <v>34791.87000000011</v>
      </c>
    </row>
    <row r="42" spans="1:8" ht="11.25">
      <c r="A42" s="4" t="s">
        <v>165</v>
      </c>
      <c r="B42" s="22"/>
      <c r="C42" s="15">
        <v>1550581.15</v>
      </c>
      <c r="D42" s="15">
        <v>1057777.15</v>
      </c>
      <c r="E42" s="15">
        <f t="shared" si="2"/>
        <v>2608358.3</v>
      </c>
      <c r="F42" s="15">
        <v>2503628.51</v>
      </c>
      <c r="G42" s="15">
        <v>2135786.4</v>
      </c>
      <c r="H42" s="15">
        <f t="shared" si="3"/>
        <v>104729.79000000004</v>
      </c>
    </row>
    <row r="43" spans="1:8" ht="11.25">
      <c r="A43" s="4" t="s">
        <v>166</v>
      </c>
      <c r="B43" s="22"/>
      <c r="C43" s="15">
        <v>2137889.62</v>
      </c>
      <c r="D43" s="15">
        <v>-837881.23</v>
      </c>
      <c r="E43" s="15">
        <f t="shared" si="2"/>
        <v>1300008.3900000001</v>
      </c>
      <c r="F43" s="15">
        <v>1274164.99</v>
      </c>
      <c r="G43" s="15">
        <v>1261987.93</v>
      </c>
      <c r="H43" s="15">
        <f t="shared" si="3"/>
        <v>25843.40000000014</v>
      </c>
    </row>
    <row r="44" spans="1:8" ht="11.25">
      <c r="A44" s="4" t="s">
        <v>167</v>
      </c>
      <c r="B44" s="22"/>
      <c r="C44" s="15">
        <v>24557234.84</v>
      </c>
      <c r="D44" s="15">
        <v>7844623.71</v>
      </c>
      <c r="E44" s="15">
        <f t="shared" si="2"/>
        <v>32401858.55</v>
      </c>
      <c r="F44" s="15">
        <v>31061370.06</v>
      </c>
      <c r="G44" s="15">
        <v>29616091.62</v>
      </c>
      <c r="H44" s="15">
        <f t="shared" si="3"/>
        <v>1340488.490000002</v>
      </c>
    </row>
    <row r="45" spans="1:8" ht="11.25">
      <c r="A45" s="4" t="s">
        <v>168</v>
      </c>
      <c r="B45" s="22"/>
      <c r="C45" s="15">
        <v>1072339.93</v>
      </c>
      <c r="D45" s="15">
        <v>2106069.01</v>
      </c>
      <c r="E45" s="15">
        <f t="shared" si="2"/>
        <v>3178408.9399999995</v>
      </c>
      <c r="F45" s="15">
        <v>2869521.13</v>
      </c>
      <c r="G45" s="15">
        <v>2843282.13</v>
      </c>
      <c r="H45" s="15">
        <f t="shared" si="3"/>
        <v>308887.8099999996</v>
      </c>
    </row>
    <row r="46" spans="1:8" ht="11.25">
      <c r="A46" s="4"/>
      <c r="B46" s="22"/>
      <c r="C46" s="15"/>
      <c r="D46" s="15"/>
      <c r="E46" s="15"/>
      <c r="F46" s="15"/>
      <c r="G46" s="15"/>
      <c r="H46" s="15"/>
    </row>
    <row r="47" spans="1:8" ht="11.25">
      <c r="A47" s="4"/>
      <c r="B47" s="25"/>
      <c r="C47" s="16"/>
      <c r="D47" s="16"/>
      <c r="E47" s="16"/>
      <c r="F47" s="16"/>
      <c r="G47" s="16"/>
      <c r="H47" s="16"/>
    </row>
    <row r="48" spans="1:8" ht="11.25">
      <c r="A48" s="26"/>
      <c r="B48" s="47" t="s">
        <v>53</v>
      </c>
      <c r="C48" s="23">
        <f aca="true" t="shared" si="4" ref="C48:H48">SUM(C7:C47)</f>
        <v>311923440.71000004</v>
      </c>
      <c r="D48" s="23">
        <f t="shared" si="4"/>
        <v>302109381.72999996</v>
      </c>
      <c r="E48" s="23">
        <f t="shared" si="4"/>
        <v>614032822.44</v>
      </c>
      <c r="F48" s="23">
        <f t="shared" si="4"/>
        <v>461118032.9100001</v>
      </c>
      <c r="G48" s="23">
        <f t="shared" si="4"/>
        <v>430075560.73</v>
      </c>
      <c r="H48" s="23">
        <f t="shared" si="4"/>
        <v>152914789.53000006</v>
      </c>
    </row>
    <row r="51" spans="1:8" ht="45" customHeight="1">
      <c r="A51" s="52" t="s">
        <v>170</v>
      </c>
      <c r="B51" s="53"/>
      <c r="C51" s="53"/>
      <c r="D51" s="53"/>
      <c r="E51" s="53"/>
      <c r="F51" s="53"/>
      <c r="G51" s="53"/>
      <c r="H51" s="54"/>
    </row>
    <row r="53" spans="1:8" ht="11.25">
      <c r="A53" s="57" t="s">
        <v>54</v>
      </c>
      <c r="B53" s="58"/>
      <c r="C53" s="52" t="s">
        <v>60</v>
      </c>
      <c r="D53" s="53"/>
      <c r="E53" s="53"/>
      <c r="F53" s="53"/>
      <c r="G53" s="54"/>
      <c r="H53" s="55" t="s">
        <v>59</v>
      </c>
    </row>
    <row r="54" spans="1:8" ht="22.5">
      <c r="A54" s="59"/>
      <c r="B54" s="60"/>
      <c r="C54" s="9" t="s">
        <v>55</v>
      </c>
      <c r="D54" s="9" t="s">
        <v>125</v>
      </c>
      <c r="E54" s="9" t="s">
        <v>56</v>
      </c>
      <c r="F54" s="9" t="s">
        <v>57</v>
      </c>
      <c r="G54" s="9" t="s">
        <v>58</v>
      </c>
      <c r="H54" s="56"/>
    </row>
    <row r="55" spans="1:8" ht="11.25">
      <c r="A55" s="61"/>
      <c r="B55" s="62"/>
      <c r="C55" s="10">
        <v>1</v>
      </c>
      <c r="D55" s="10">
        <v>2</v>
      </c>
      <c r="E55" s="10" t="s">
        <v>126</v>
      </c>
      <c r="F55" s="10">
        <v>4</v>
      </c>
      <c r="G55" s="10">
        <v>5</v>
      </c>
      <c r="H55" s="10" t="s">
        <v>127</v>
      </c>
    </row>
    <row r="56" spans="1:8" ht="11.25">
      <c r="A56" s="28"/>
      <c r="B56" s="29"/>
      <c r="C56" s="33"/>
      <c r="D56" s="33"/>
      <c r="E56" s="33"/>
      <c r="F56" s="33"/>
      <c r="G56" s="33"/>
      <c r="H56" s="33"/>
    </row>
    <row r="57" spans="1:8" ht="11.25">
      <c r="A57" s="4" t="s">
        <v>8</v>
      </c>
      <c r="B57" s="2"/>
      <c r="C57" s="34">
        <v>0</v>
      </c>
      <c r="D57" s="34">
        <v>0</v>
      </c>
      <c r="E57" s="34">
        <f>C57+D57</f>
        <v>0</v>
      </c>
      <c r="F57" s="34">
        <v>0</v>
      </c>
      <c r="G57" s="34">
        <v>0</v>
      </c>
      <c r="H57" s="34">
        <f>E57-F57</f>
        <v>0</v>
      </c>
    </row>
    <row r="58" spans="1:8" ht="11.25">
      <c r="A58" s="4" t="s">
        <v>9</v>
      </c>
      <c r="B58" s="2"/>
      <c r="C58" s="34">
        <v>0</v>
      </c>
      <c r="D58" s="34">
        <v>0</v>
      </c>
      <c r="E58" s="34">
        <f>C58+D58</f>
        <v>0</v>
      </c>
      <c r="F58" s="34">
        <v>0</v>
      </c>
      <c r="G58" s="34">
        <v>0</v>
      </c>
      <c r="H58" s="34">
        <f>E58-F58</f>
        <v>0</v>
      </c>
    </row>
    <row r="59" spans="1:8" ht="11.25">
      <c r="A59" s="4" t="s">
        <v>10</v>
      </c>
      <c r="B59" s="2"/>
      <c r="C59" s="34">
        <v>0</v>
      </c>
      <c r="D59" s="34">
        <v>0</v>
      </c>
      <c r="E59" s="34">
        <f>C59+D59</f>
        <v>0</v>
      </c>
      <c r="F59" s="34">
        <v>0</v>
      </c>
      <c r="G59" s="34">
        <v>0</v>
      </c>
      <c r="H59" s="34">
        <f>E59-F59</f>
        <v>0</v>
      </c>
    </row>
    <row r="60" spans="1:8" ht="11.25">
      <c r="A60" s="4" t="s">
        <v>11</v>
      </c>
      <c r="B60" s="2"/>
      <c r="C60" s="34">
        <v>0</v>
      </c>
      <c r="D60" s="34">
        <v>0</v>
      </c>
      <c r="E60" s="34">
        <f>C60+D60</f>
        <v>0</v>
      </c>
      <c r="F60" s="34">
        <v>0</v>
      </c>
      <c r="G60" s="34">
        <v>0</v>
      </c>
      <c r="H60" s="34">
        <f>E60-F60</f>
        <v>0</v>
      </c>
    </row>
    <row r="61" spans="1:8" ht="11.25">
      <c r="A61" s="4"/>
      <c r="B61" s="2"/>
      <c r="C61" s="35"/>
      <c r="D61" s="35"/>
      <c r="E61" s="35"/>
      <c r="F61" s="35"/>
      <c r="G61" s="35"/>
      <c r="H61" s="35"/>
    </row>
    <row r="62" spans="1:8" ht="11.25">
      <c r="A62" s="26"/>
      <c r="B62" s="47" t="s">
        <v>53</v>
      </c>
      <c r="C62" s="23">
        <f>SUM(C57:C61)</f>
        <v>0</v>
      </c>
      <c r="D62" s="23">
        <f>SUM(D57:D61)</f>
        <v>0</v>
      </c>
      <c r="E62" s="23">
        <f>SUM(E57:E60)</f>
        <v>0</v>
      </c>
      <c r="F62" s="23">
        <f>SUM(F57:F60)</f>
        <v>0</v>
      </c>
      <c r="G62" s="23">
        <f>SUM(G57:G60)</f>
        <v>0</v>
      </c>
      <c r="H62" s="23">
        <f>SUM(H57:H60)</f>
        <v>0</v>
      </c>
    </row>
    <row r="65" spans="1:8" ht="45" customHeight="1">
      <c r="A65" s="52" t="s">
        <v>171</v>
      </c>
      <c r="B65" s="53"/>
      <c r="C65" s="53"/>
      <c r="D65" s="53"/>
      <c r="E65" s="53"/>
      <c r="F65" s="53"/>
      <c r="G65" s="53"/>
      <c r="H65" s="54"/>
    </row>
    <row r="66" spans="1:8" ht="11.25">
      <c r="A66" s="57" t="s">
        <v>54</v>
      </c>
      <c r="B66" s="58"/>
      <c r="C66" s="52" t="s">
        <v>60</v>
      </c>
      <c r="D66" s="53"/>
      <c r="E66" s="53"/>
      <c r="F66" s="53"/>
      <c r="G66" s="54"/>
      <c r="H66" s="55" t="s">
        <v>59</v>
      </c>
    </row>
    <row r="67" spans="1:8" ht="22.5">
      <c r="A67" s="59"/>
      <c r="B67" s="60"/>
      <c r="C67" s="9" t="s">
        <v>55</v>
      </c>
      <c r="D67" s="9" t="s">
        <v>125</v>
      </c>
      <c r="E67" s="9" t="s">
        <v>56</v>
      </c>
      <c r="F67" s="9" t="s">
        <v>57</v>
      </c>
      <c r="G67" s="9" t="s">
        <v>58</v>
      </c>
      <c r="H67" s="56"/>
    </row>
    <row r="68" spans="1:8" ht="11.25">
      <c r="A68" s="61"/>
      <c r="B68" s="62"/>
      <c r="C68" s="10">
        <v>1</v>
      </c>
      <c r="D68" s="10">
        <v>2</v>
      </c>
      <c r="E68" s="10" t="s">
        <v>126</v>
      </c>
      <c r="F68" s="10">
        <v>4</v>
      </c>
      <c r="G68" s="10">
        <v>5</v>
      </c>
      <c r="H68" s="10" t="s">
        <v>127</v>
      </c>
    </row>
    <row r="69" spans="1:8" ht="11.25">
      <c r="A69" s="28"/>
      <c r="B69" s="29"/>
      <c r="C69" s="33"/>
      <c r="D69" s="33"/>
      <c r="E69" s="33"/>
      <c r="F69" s="33"/>
      <c r="G69" s="33"/>
      <c r="H69" s="33"/>
    </row>
    <row r="70" spans="1:8" ht="22.5">
      <c r="A70" s="4"/>
      <c r="B70" s="31" t="s">
        <v>13</v>
      </c>
      <c r="C70" s="34">
        <v>0</v>
      </c>
      <c r="D70" s="34">
        <v>0</v>
      </c>
      <c r="E70" s="34">
        <f>C70+D70</f>
        <v>0</v>
      </c>
      <c r="F70" s="34">
        <v>0</v>
      </c>
      <c r="G70" s="34">
        <v>0</v>
      </c>
      <c r="H70" s="34">
        <f>E70-F70</f>
        <v>0</v>
      </c>
    </row>
    <row r="71" spans="1:8" ht="11.25">
      <c r="A71" s="4"/>
      <c r="B71" s="31"/>
      <c r="C71" s="34"/>
      <c r="D71" s="34"/>
      <c r="E71" s="34"/>
      <c r="F71" s="34"/>
      <c r="G71" s="34"/>
      <c r="H71" s="34"/>
    </row>
    <row r="72" spans="1:8" ht="11.25">
      <c r="A72" s="4"/>
      <c r="B72" s="31" t="s">
        <v>12</v>
      </c>
      <c r="C72" s="34">
        <v>0</v>
      </c>
      <c r="D72" s="34">
        <v>0</v>
      </c>
      <c r="E72" s="34">
        <f>C72+D72</f>
        <v>0</v>
      </c>
      <c r="F72" s="34">
        <v>0</v>
      </c>
      <c r="G72" s="34">
        <v>0</v>
      </c>
      <c r="H72" s="34">
        <f>E72-F72</f>
        <v>0</v>
      </c>
    </row>
    <row r="73" spans="1:8" ht="11.25">
      <c r="A73" s="4"/>
      <c r="B73" s="31"/>
      <c r="C73" s="34"/>
      <c r="D73" s="34"/>
      <c r="E73" s="34"/>
      <c r="F73" s="34"/>
      <c r="G73" s="34"/>
      <c r="H73" s="34"/>
    </row>
    <row r="74" spans="1:8" ht="22.5">
      <c r="A74" s="4"/>
      <c r="B74" s="31" t="s">
        <v>14</v>
      </c>
      <c r="C74" s="34">
        <v>0</v>
      </c>
      <c r="D74" s="34">
        <v>0</v>
      </c>
      <c r="E74" s="34">
        <f>C74+D74</f>
        <v>0</v>
      </c>
      <c r="F74" s="34">
        <v>0</v>
      </c>
      <c r="G74" s="34">
        <v>0</v>
      </c>
      <c r="H74" s="34">
        <f>E74-F74</f>
        <v>0</v>
      </c>
    </row>
    <row r="75" spans="1:8" ht="11.25">
      <c r="A75" s="4"/>
      <c r="B75" s="31"/>
      <c r="C75" s="34"/>
      <c r="D75" s="34"/>
      <c r="E75" s="34"/>
      <c r="F75" s="34"/>
      <c r="G75" s="34"/>
      <c r="H75" s="34"/>
    </row>
    <row r="76" spans="1:8" ht="22.5">
      <c r="A76" s="4"/>
      <c r="B76" s="31" t="s">
        <v>26</v>
      </c>
      <c r="C76" s="34">
        <v>0</v>
      </c>
      <c r="D76" s="34">
        <v>0</v>
      </c>
      <c r="E76" s="34">
        <f>C76+D76</f>
        <v>0</v>
      </c>
      <c r="F76" s="34">
        <v>0</v>
      </c>
      <c r="G76" s="34">
        <v>0</v>
      </c>
      <c r="H76" s="34">
        <f>E76-F76</f>
        <v>0</v>
      </c>
    </row>
    <row r="77" spans="1:8" ht="11.25">
      <c r="A77" s="4"/>
      <c r="B77" s="31"/>
      <c r="C77" s="34"/>
      <c r="D77" s="34"/>
      <c r="E77" s="34"/>
      <c r="F77" s="34"/>
      <c r="G77" s="34"/>
      <c r="H77" s="34"/>
    </row>
    <row r="78" spans="1:8" ht="22.5">
      <c r="A78" s="4"/>
      <c r="B78" s="31" t="s">
        <v>27</v>
      </c>
      <c r="C78" s="34">
        <v>0</v>
      </c>
      <c r="D78" s="34">
        <v>0</v>
      </c>
      <c r="E78" s="34">
        <f>C78+D78</f>
        <v>0</v>
      </c>
      <c r="F78" s="34">
        <v>0</v>
      </c>
      <c r="G78" s="34">
        <v>0</v>
      </c>
      <c r="H78" s="34">
        <f>E78-F78</f>
        <v>0</v>
      </c>
    </row>
    <row r="79" spans="1:8" ht="11.25">
      <c r="A79" s="4"/>
      <c r="B79" s="31"/>
      <c r="C79" s="34"/>
      <c r="D79" s="34"/>
      <c r="E79" s="34"/>
      <c r="F79" s="34"/>
      <c r="G79" s="34"/>
      <c r="H79" s="34"/>
    </row>
    <row r="80" spans="1:8" ht="22.5">
      <c r="A80" s="4"/>
      <c r="B80" s="31" t="s">
        <v>34</v>
      </c>
      <c r="C80" s="34">
        <v>0</v>
      </c>
      <c r="D80" s="34">
        <v>0</v>
      </c>
      <c r="E80" s="34">
        <f>C80+D80</f>
        <v>0</v>
      </c>
      <c r="F80" s="34">
        <v>0</v>
      </c>
      <c r="G80" s="34">
        <v>0</v>
      </c>
      <c r="H80" s="34">
        <f>E80-F80</f>
        <v>0</v>
      </c>
    </row>
    <row r="81" spans="1:8" ht="11.25">
      <c r="A81" s="4"/>
      <c r="B81" s="31"/>
      <c r="C81" s="34"/>
      <c r="D81" s="34"/>
      <c r="E81" s="34"/>
      <c r="F81" s="34"/>
      <c r="G81" s="34"/>
      <c r="H81" s="34"/>
    </row>
    <row r="82" spans="1:8" ht="11.25">
      <c r="A82" s="4"/>
      <c r="B82" s="31" t="s">
        <v>15</v>
      </c>
      <c r="C82" s="34">
        <v>0</v>
      </c>
      <c r="D82" s="34">
        <v>0</v>
      </c>
      <c r="E82" s="34">
        <f>C82+D82</f>
        <v>0</v>
      </c>
      <c r="F82" s="34">
        <v>0</v>
      </c>
      <c r="G82" s="34">
        <v>0</v>
      </c>
      <c r="H82" s="34">
        <f>E82-F82</f>
        <v>0</v>
      </c>
    </row>
    <row r="83" spans="1:8" ht="11.25">
      <c r="A83" s="30"/>
      <c r="B83" s="32"/>
      <c r="C83" s="35"/>
      <c r="D83" s="35"/>
      <c r="E83" s="35"/>
      <c r="F83" s="35"/>
      <c r="G83" s="35"/>
      <c r="H83" s="35"/>
    </row>
    <row r="84" spans="1:8" ht="11.25">
      <c r="A84" s="26"/>
      <c r="B84" s="47" t="s">
        <v>53</v>
      </c>
      <c r="C84" s="23">
        <f aca="true" t="shared" si="5" ref="C84:H84">SUM(C70:C82)</f>
        <v>0</v>
      </c>
      <c r="D84" s="23">
        <f t="shared" si="5"/>
        <v>0</v>
      </c>
      <c r="E84" s="23">
        <f t="shared" si="5"/>
        <v>0</v>
      </c>
      <c r="F84" s="23">
        <f t="shared" si="5"/>
        <v>0</v>
      </c>
      <c r="G84" s="23">
        <f t="shared" si="5"/>
        <v>0</v>
      </c>
      <c r="H84" s="23">
        <f t="shared" si="5"/>
        <v>0</v>
      </c>
    </row>
    <row r="86" spans="2:4" ht="12">
      <c r="B86" s="63" t="s">
        <v>173</v>
      </c>
      <c r="C86" s="64"/>
      <c r="D86" s="65"/>
    </row>
    <row r="87" spans="2:4" ht="11.25">
      <c r="B87" s="66"/>
      <c r="C87" s="65"/>
      <c r="D87" s="65"/>
    </row>
    <row r="88" spans="2:4" ht="11.25">
      <c r="B88" s="66"/>
      <c r="C88" s="65"/>
      <c r="D88" s="65"/>
    </row>
    <row r="89" spans="2:4" ht="11.25">
      <c r="B89" s="65" t="s">
        <v>174</v>
      </c>
      <c r="C89" s="67" t="s">
        <v>175</v>
      </c>
      <c r="D89" s="65"/>
    </row>
    <row r="90" spans="2:4" ht="11.25">
      <c r="B90" s="65" t="s">
        <v>176</v>
      </c>
      <c r="C90" s="64" t="s">
        <v>177</v>
      </c>
      <c r="D90" s="65"/>
    </row>
    <row r="91" spans="2:4" ht="11.25">
      <c r="B91" s="66"/>
      <c r="C91" s="65"/>
      <c r="D91" s="65"/>
    </row>
    <row r="92" spans="2:4" ht="11.25">
      <c r="B92" s="68" t="s">
        <v>178</v>
      </c>
      <c r="C92" s="65"/>
      <c r="D92" s="65"/>
    </row>
    <row r="93" spans="2:4" ht="11.25">
      <c r="B93" s="68" t="s">
        <v>179</v>
      </c>
      <c r="C93" s="65"/>
      <c r="D93" s="65"/>
    </row>
  </sheetData>
  <sheetProtection formatCells="0" formatColumns="0" formatRows="0" insertRows="0" deleteRows="0" autoFilter="0"/>
  <mergeCells count="12">
    <mergeCell ref="A65:H65"/>
    <mergeCell ref="A66:B68"/>
    <mergeCell ref="C66:G66"/>
    <mergeCell ref="H66:H67"/>
    <mergeCell ref="C53:G53"/>
    <mergeCell ref="H53:H54"/>
    <mergeCell ref="A1:H1"/>
    <mergeCell ref="A3:B5"/>
    <mergeCell ref="A51:H51"/>
    <mergeCell ref="A53:B55"/>
    <mergeCell ref="C3:G3"/>
    <mergeCell ref="H3:H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3"/>
  <sheetViews>
    <sheetView showGridLines="0" view="pageBreakPreview" zoomScale="60" zoomScalePageLayoutView="0" workbookViewId="0" topLeftCell="A22">
      <selection activeCell="B46" sqref="B46:D53"/>
    </sheetView>
  </sheetViews>
  <sheetFormatPr defaultColWidth="12" defaultRowHeight="11.25"/>
  <cols>
    <col min="1" max="1" width="4.83203125" style="3" customWidth="1"/>
    <col min="2" max="2" width="65.83203125" style="3" customWidth="1"/>
    <col min="3" max="8" width="18.33203125" style="3" customWidth="1"/>
    <col min="9" max="16384" width="12" style="3" customWidth="1"/>
  </cols>
  <sheetData>
    <row r="1" spans="1:8" ht="49.5" customHeight="1">
      <c r="A1" s="52" t="s">
        <v>172</v>
      </c>
      <c r="B1" s="53"/>
      <c r="C1" s="53"/>
      <c r="D1" s="53"/>
      <c r="E1" s="53"/>
      <c r="F1" s="53"/>
      <c r="G1" s="53"/>
      <c r="H1" s="54"/>
    </row>
    <row r="2" spans="1:8" ht="11.25">
      <c r="A2" s="57" t="s">
        <v>54</v>
      </c>
      <c r="B2" s="58"/>
      <c r="C2" s="52" t="s">
        <v>60</v>
      </c>
      <c r="D2" s="53"/>
      <c r="E2" s="53"/>
      <c r="F2" s="53"/>
      <c r="G2" s="54"/>
      <c r="H2" s="55" t="s">
        <v>59</v>
      </c>
    </row>
    <row r="3" spans="1:8" ht="24.75" customHeight="1">
      <c r="A3" s="59"/>
      <c r="B3" s="60"/>
      <c r="C3" s="9" t="s">
        <v>55</v>
      </c>
      <c r="D3" s="9" t="s">
        <v>125</v>
      </c>
      <c r="E3" s="9" t="s">
        <v>56</v>
      </c>
      <c r="F3" s="9" t="s">
        <v>57</v>
      </c>
      <c r="G3" s="9" t="s">
        <v>58</v>
      </c>
      <c r="H3" s="56"/>
    </row>
    <row r="4" spans="1:8" ht="11.25">
      <c r="A4" s="61"/>
      <c r="B4" s="62"/>
      <c r="C4" s="10">
        <v>1</v>
      </c>
      <c r="D4" s="10">
        <v>2</v>
      </c>
      <c r="E4" s="10" t="s">
        <v>126</v>
      </c>
      <c r="F4" s="10">
        <v>4</v>
      </c>
      <c r="G4" s="10">
        <v>5</v>
      </c>
      <c r="H4" s="10" t="s">
        <v>127</v>
      </c>
    </row>
    <row r="5" spans="1:8" ht="11.25">
      <c r="A5" s="44"/>
      <c r="B5" s="45"/>
      <c r="C5" s="14"/>
      <c r="D5" s="14"/>
      <c r="E5" s="14"/>
      <c r="F5" s="14"/>
      <c r="G5" s="14"/>
      <c r="H5" s="14"/>
    </row>
    <row r="6" spans="1:8" ht="11.25">
      <c r="A6" s="41" t="s">
        <v>16</v>
      </c>
      <c r="B6" s="39"/>
      <c r="C6" s="15">
        <f aca="true" t="shared" si="0" ref="C6:H6">SUM(C7:C14)</f>
        <v>208458391.29000002</v>
      </c>
      <c r="D6" s="15">
        <f t="shared" si="0"/>
        <v>65681386.32</v>
      </c>
      <c r="E6" s="15">
        <f t="shared" si="0"/>
        <v>274139777.61</v>
      </c>
      <c r="F6" s="15">
        <f t="shared" si="0"/>
        <v>247462906.32999998</v>
      </c>
      <c r="G6" s="15">
        <f t="shared" si="0"/>
        <v>233962824.25</v>
      </c>
      <c r="H6" s="15">
        <f t="shared" si="0"/>
        <v>26676871.279999994</v>
      </c>
    </row>
    <row r="7" spans="1:8" ht="11.25">
      <c r="A7" s="38"/>
      <c r="B7" s="42" t="s">
        <v>42</v>
      </c>
      <c r="C7" s="15">
        <v>14928734.65</v>
      </c>
      <c r="D7" s="15">
        <v>-770833.04</v>
      </c>
      <c r="E7" s="15">
        <f>C7+D7</f>
        <v>14157901.61</v>
      </c>
      <c r="F7" s="15">
        <v>13874280.74</v>
      </c>
      <c r="G7" s="15">
        <v>12973855.88</v>
      </c>
      <c r="H7" s="15">
        <f>E7-F7</f>
        <v>283620.8699999992</v>
      </c>
    </row>
    <row r="8" spans="1:8" ht="11.25">
      <c r="A8" s="38"/>
      <c r="B8" s="42" t="s">
        <v>17</v>
      </c>
      <c r="C8" s="15">
        <v>0</v>
      </c>
      <c r="D8" s="15">
        <v>0</v>
      </c>
      <c r="E8" s="15">
        <f aca="true" t="shared" si="1" ref="E8:E14">C8+D8</f>
        <v>0</v>
      </c>
      <c r="F8" s="15">
        <v>0</v>
      </c>
      <c r="G8" s="15">
        <v>0</v>
      </c>
      <c r="H8" s="15">
        <f aca="true" t="shared" si="2" ref="H8:H14">E8-F8</f>
        <v>0</v>
      </c>
    </row>
    <row r="9" spans="1:8" ht="11.25">
      <c r="A9" s="38"/>
      <c r="B9" s="42" t="s">
        <v>43</v>
      </c>
      <c r="C9" s="15">
        <v>90538247.51</v>
      </c>
      <c r="D9" s="15">
        <v>62280225.65</v>
      </c>
      <c r="E9" s="15">
        <f t="shared" si="1"/>
        <v>152818473.16</v>
      </c>
      <c r="F9" s="15">
        <v>137831639.6</v>
      </c>
      <c r="G9" s="15">
        <v>129882449.55</v>
      </c>
      <c r="H9" s="15">
        <f t="shared" si="2"/>
        <v>14986833.560000002</v>
      </c>
    </row>
    <row r="10" spans="1:8" ht="11.25">
      <c r="A10" s="38"/>
      <c r="B10" s="42" t="s">
        <v>3</v>
      </c>
      <c r="C10" s="15">
        <v>0</v>
      </c>
      <c r="D10" s="15">
        <v>0</v>
      </c>
      <c r="E10" s="15">
        <f t="shared" si="1"/>
        <v>0</v>
      </c>
      <c r="F10" s="15">
        <v>0</v>
      </c>
      <c r="G10" s="15">
        <v>0</v>
      </c>
      <c r="H10" s="15">
        <f t="shared" si="2"/>
        <v>0</v>
      </c>
    </row>
    <row r="11" spans="1:8" ht="11.25">
      <c r="A11" s="38"/>
      <c r="B11" s="42" t="s">
        <v>23</v>
      </c>
      <c r="C11" s="15">
        <v>38697692.51</v>
      </c>
      <c r="D11" s="15">
        <v>-2829145.07</v>
      </c>
      <c r="E11" s="15">
        <f t="shared" si="1"/>
        <v>35868547.44</v>
      </c>
      <c r="F11" s="15">
        <v>35161370.25</v>
      </c>
      <c r="G11" s="15">
        <v>32227102.39</v>
      </c>
      <c r="H11" s="15">
        <f t="shared" si="2"/>
        <v>707177.1899999976</v>
      </c>
    </row>
    <row r="12" spans="1:8" ht="11.25">
      <c r="A12" s="38"/>
      <c r="B12" s="42" t="s">
        <v>18</v>
      </c>
      <c r="C12" s="15">
        <v>0</v>
      </c>
      <c r="D12" s="15">
        <v>0</v>
      </c>
      <c r="E12" s="15">
        <f t="shared" si="1"/>
        <v>0</v>
      </c>
      <c r="F12" s="15">
        <v>0</v>
      </c>
      <c r="G12" s="15">
        <v>0</v>
      </c>
      <c r="H12" s="15">
        <f t="shared" si="2"/>
        <v>0</v>
      </c>
    </row>
    <row r="13" spans="1:8" ht="11.25">
      <c r="A13" s="38"/>
      <c r="B13" s="42" t="s">
        <v>44</v>
      </c>
      <c r="C13" s="15">
        <v>58241159.29</v>
      </c>
      <c r="D13" s="15">
        <v>7427148.51</v>
      </c>
      <c r="E13" s="15">
        <f t="shared" si="1"/>
        <v>65668307.8</v>
      </c>
      <c r="F13" s="15">
        <v>55333458.35</v>
      </c>
      <c r="G13" s="15">
        <v>54145812.11</v>
      </c>
      <c r="H13" s="15">
        <f t="shared" si="2"/>
        <v>10334849.449999996</v>
      </c>
    </row>
    <row r="14" spans="1:8" ht="11.25">
      <c r="A14" s="38"/>
      <c r="B14" s="42" t="s">
        <v>19</v>
      </c>
      <c r="C14" s="15">
        <v>6052557.33</v>
      </c>
      <c r="D14" s="15">
        <v>-426009.73</v>
      </c>
      <c r="E14" s="15">
        <f t="shared" si="1"/>
        <v>5626547.6</v>
      </c>
      <c r="F14" s="15">
        <v>5262157.39</v>
      </c>
      <c r="G14" s="15">
        <v>4733604.32</v>
      </c>
      <c r="H14" s="15">
        <f t="shared" si="2"/>
        <v>364390.20999999996</v>
      </c>
    </row>
    <row r="15" spans="1:8" ht="11.25">
      <c r="A15" s="40"/>
      <c r="B15" s="42"/>
      <c r="C15" s="15"/>
      <c r="D15" s="15"/>
      <c r="E15" s="15"/>
      <c r="F15" s="15"/>
      <c r="G15" s="15"/>
      <c r="H15" s="15"/>
    </row>
    <row r="16" spans="1:8" ht="11.25">
      <c r="A16" s="41" t="s">
        <v>20</v>
      </c>
      <c r="B16" s="43"/>
      <c r="C16" s="15">
        <f aca="true" t="shared" si="3" ref="C16:H16">SUM(C17:C23)</f>
        <v>103385049.42</v>
      </c>
      <c r="D16" s="15">
        <f t="shared" si="3"/>
        <v>236121395.41</v>
      </c>
      <c r="E16" s="15">
        <f t="shared" si="3"/>
        <v>339506444.83</v>
      </c>
      <c r="F16" s="15">
        <f t="shared" si="3"/>
        <v>213338826.58</v>
      </c>
      <c r="G16" s="15">
        <f t="shared" si="3"/>
        <v>196112736.48</v>
      </c>
      <c r="H16" s="15">
        <f t="shared" si="3"/>
        <v>126167618.25</v>
      </c>
    </row>
    <row r="17" spans="1:8" ht="11.25">
      <c r="A17" s="38"/>
      <c r="B17" s="42" t="s">
        <v>45</v>
      </c>
      <c r="C17" s="15">
        <v>0</v>
      </c>
      <c r="D17" s="15">
        <v>11890172.82</v>
      </c>
      <c r="E17" s="15">
        <f>C17+D17</f>
        <v>11890172.82</v>
      </c>
      <c r="F17" s="15">
        <v>6171135.25</v>
      </c>
      <c r="G17" s="15">
        <v>6171135.25</v>
      </c>
      <c r="H17" s="15">
        <f aca="true" t="shared" si="4" ref="H17:H23">E17-F17</f>
        <v>5719037.57</v>
      </c>
    </row>
    <row r="18" spans="1:8" ht="11.25">
      <c r="A18" s="38"/>
      <c r="B18" s="42" t="s">
        <v>28</v>
      </c>
      <c r="C18" s="15">
        <v>102312709.49</v>
      </c>
      <c r="D18" s="15">
        <v>178987337.31</v>
      </c>
      <c r="E18" s="15">
        <f aca="true" t="shared" si="5" ref="E18:E23">C18+D18</f>
        <v>281300046.8</v>
      </c>
      <c r="F18" s="15">
        <v>165575264.86</v>
      </c>
      <c r="G18" s="15">
        <v>148740162.39</v>
      </c>
      <c r="H18" s="15">
        <f t="shared" si="4"/>
        <v>115724781.94</v>
      </c>
    </row>
    <row r="19" spans="1:8" ht="11.25">
      <c r="A19" s="38"/>
      <c r="B19" s="42" t="s">
        <v>21</v>
      </c>
      <c r="C19" s="15">
        <v>0</v>
      </c>
      <c r="D19" s="15">
        <v>0</v>
      </c>
      <c r="E19" s="15">
        <f t="shared" si="5"/>
        <v>0</v>
      </c>
      <c r="F19" s="15">
        <v>0</v>
      </c>
      <c r="G19" s="15">
        <v>0</v>
      </c>
      <c r="H19" s="15">
        <f t="shared" si="4"/>
        <v>0</v>
      </c>
    </row>
    <row r="20" spans="1:8" ht="11.25">
      <c r="A20" s="38"/>
      <c r="B20" s="42" t="s">
        <v>46</v>
      </c>
      <c r="C20" s="15">
        <v>1072339.93</v>
      </c>
      <c r="D20" s="15">
        <v>31953572.6</v>
      </c>
      <c r="E20" s="15">
        <f t="shared" si="5"/>
        <v>33025912.53</v>
      </c>
      <c r="F20" s="15">
        <v>28707611.22</v>
      </c>
      <c r="G20" s="15">
        <v>28681372.22</v>
      </c>
      <c r="H20" s="15">
        <f t="shared" si="4"/>
        <v>4318301.310000002</v>
      </c>
    </row>
    <row r="21" spans="1:8" ht="11.25">
      <c r="A21" s="38"/>
      <c r="B21" s="42" t="s">
        <v>47</v>
      </c>
      <c r="C21" s="15">
        <v>0</v>
      </c>
      <c r="D21" s="15">
        <v>0</v>
      </c>
      <c r="E21" s="15">
        <f t="shared" si="5"/>
        <v>0</v>
      </c>
      <c r="F21" s="15">
        <v>0</v>
      </c>
      <c r="G21" s="15">
        <v>0</v>
      </c>
      <c r="H21" s="15">
        <f t="shared" si="4"/>
        <v>0</v>
      </c>
    </row>
    <row r="22" spans="1:8" ht="11.25">
      <c r="A22" s="38"/>
      <c r="B22" s="42" t="s">
        <v>48</v>
      </c>
      <c r="C22" s="15">
        <v>0</v>
      </c>
      <c r="D22" s="15">
        <v>0</v>
      </c>
      <c r="E22" s="15">
        <f t="shared" si="5"/>
        <v>0</v>
      </c>
      <c r="F22" s="15">
        <v>0</v>
      </c>
      <c r="G22" s="15">
        <v>0</v>
      </c>
      <c r="H22" s="15">
        <f t="shared" si="4"/>
        <v>0</v>
      </c>
    </row>
    <row r="23" spans="1:8" ht="11.25">
      <c r="A23" s="38"/>
      <c r="B23" s="42" t="s">
        <v>4</v>
      </c>
      <c r="C23" s="15">
        <v>0</v>
      </c>
      <c r="D23" s="15">
        <v>13290312.68</v>
      </c>
      <c r="E23" s="15">
        <f t="shared" si="5"/>
        <v>13290312.68</v>
      </c>
      <c r="F23" s="15">
        <v>12884815.25</v>
      </c>
      <c r="G23" s="15">
        <v>12520066.62</v>
      </c>
      <c r="H23" s="15">
        <f t="shared" si="4"/>
        <v>405497.4299999997</v>
      </c>
    </row>
    <row r="24" spans="1:8" ht="11.25">
      <c r="A24" s="40"/>
      <c r="B24" s="42"/>
      <c r="C24" s="15"/>
      <c r="D24" s="15"/>
      <c r="E24" s="15"/>
      <c r="F24" s="15"/>
      <c r="G24" s="15"/>
      <c r="H24" s="15"/>
    </row>
    <row r="25" spans="1:8" ht="11.25">
      <c r="A25" s="41" t="s">
        <v>49</v>
      </c>
      <c r="B25" s="43"/>
      <c r="C25" s="15">
        <f aca="true" t="shared" si="6" ref="C25:H25">SUM(C26:C34)</f>
        <v>80000</v>
      </c>
      <c r="D25" s="15">
        <f t="shared" si="6"/>
        <v>306600</v>
      </c>
      <c r="E25" s="15">
        <f t="shared" si="6"/>
        <v>386600</v>
      </c>
      <c r="F25" s="15">
        <f t="shared" si="6"/>
        <v>316300</v>
      </c>
      <c r="G25" s="15">
        <f t="shared" si="6"/>
        <v>0</v>
      </c>
      <c r="H25" s="15">
        <f t="shared" si="6"/>
        <v>70300</v>
      </c>
    </row>
    <row r="26" spans="1:8" ht="11.25">
      <c r="A26" s="38"/>
      <c r="B26" s="42" t="s">
        <v>29</v>
      </c>
      <c r="C26" s="15">
        <v>0</v>
      </c>
      <c r="D26" s="15">
        <v>0</v>
      </c>
      <c r="E26" s="15">
        <f>C26+D26</f>
        <v>0</v>
      </c>
      <c r="F26" s="15">
        <v>0</v>
      </c>
      <c r="G26" s="15">
        <v>0</v>
      </c>
      <c r="H26" s="15">
        <f aca="true" t="shared" si="7" ref="H26:H34">E26-F26</f>
        <v>0</v>
      </c>
    </row>
    <row r="27" spans="1:8" ht="11.25">
      <c r="A27" s="38"/>
      <c r="B27" s="42" t="s">
        <v>24</v>
      </c>
      <c r="C27" s="15">
        <v>0</v>
      </c>
      <c r="D27" s="15">
        <v>316300</v>
      </c>
      <c r="E27" s="15">
        <f aca="true" t="shared" si="8" ref="E27:E34">C27+D27</f>
        <v>316300</v>
      </c>
      <c r="F27" s="15">
        <v>316300</v>
      </c>
      <c r="G27" s="15">
        <v>0</v>
      </c>
      <c r="H27" s="15">
        <f t="shared" si="7"/>
        <v>0</v>
      </c>
    </row>
    <row r="28" spans="1:8" ht="11.25">
      <c r="A28" s="38"/>
      <c r="B28" s="42" t="s">
        <v>30</v>
      </c>
      <c r="C28" s="15">
        <v>0</v>
      </c>
      <c r="D28" s="15">
        <v>0</v>
      </c>
      <c r="E28" s="15">
        <f t="shared" si="8"/>
        <v>0</v>
      </c>
      <c r="F28" s="15">
        <v>0</v>
      </c>
      <c r="G28" s="15">
        <v>0</v>
      </c>
      <c r="H28" s="15">
        <f t="shared" si="7"/>
        <v>0</v>
      </c>
    </row>
    <row r="29" spans="1:8" ht="11.25">
      <c r="A29" s="38"/>
      <c r="B29" s="42" t="s">
        <v>50</v>
      </c>
      <c r="C29" s="15">
        <v>0</v>
      </c>
      <c r="D29" s="15">
        <v>0</v>
      </c>
      <c r="E29" s="15">
        <f t="shared" si="8"/>
        <v>0</v>
      </c>
      <c r="F29" s="15">
        <v>0</v>
      </c>
      <c r="G29" s="15">
        <v>0</v>
      </c>
      <c r="H29" s="15">
        <f t="shared" si="7"/>
        <v>0</v>
      </c>
    </row>
    <row r="30" spans="1:8" ht="11.25">
      <c r="A30" s="38"/>
      <c r="B30" s="42" t="s">
        <v>22</v>
      </c>
      <c r="C30" s="15">
        <v>0</v>
      </c>
      <c r="D30" s="15">
        <v>0</v>
      </c>
      <c r="E30" s="15">
        <f t="shared" si="8"/>
        <v>0</v>
      </c>
      <c r="F30" s="15">
        <v>0</v>
      </c>
      <c r="G30" s="15">
        <v>0</v>
      </c>
      <c r="H30" s="15">
        <f t="shared" si="7"/>
        <v>0</v>
      </c>
    </row>
    <row r="31" spans="1:8" ht="11.25">
      <c r="A31" s="38"/>
      <c r="B31" s="42" t="s">
        <v>5</v>
      </c>
      <c r="C31" s="15">
        <v>0</v>
      </c>
      <c r="D31" s="15">
        <v>0</v>
      </c>
      <c r="E31" s="15">
        <f t="shared" si="8"/>
        <v>0</v>
      </c>
      <c r="F31" s="15">
        <v>0</v>
      </c>
      <c r="G31" s="15">
        <v>0</v>
      </c>
      <c r="H31" s="15">
        <f t="shared" si="7"/>
        <v>0</v>
      </c>
    </row>
    <row r="32" spans="1:8" ht="11.25">
      <c r="A32" s="38"/>
      <c r="B32" s="42" t="s">
        <v>6</v>
      </c>
      <c r="C32" s="15">
        <v>0</v>
      </c>
      <c r="D32" s="15">
        <v>0</v>
      </c>
      <c r="E32" s="15">
        <f t="shared" si="8"/>
        <v>0</v>
      </c>
      <c r="F32" s="15">
        <v>0</v>
      </c>
      <c r="G32" s="15">
        <v>0</v>
      </c>
      <c r="H32" s="15">
        <f t="shared" si="7"/>
        <v>0</v>
      </c>
    </row>
    <row r="33" spans="1:8" ht="11.25">
      <c r="A33" s="38"/>
      <c r="B33" s="42" t="s">
        <v>51</v>
      </c>
      <c r="C33" s="15">
        <v>0</v>
      </c>
      <c r="D33" s="15">
        <v>0</v>
      </c>
      <c r="E33" s="15">
        <f t="shared" si="8"/>
        <v>0</v>
      </c>
      <c r="F33" s="15">
        <v>0</v>
      </c>
      <c r="G33" s="15">
        <v>0</v>
      </c>
      <c r="H33" s="15">
        <f t="shared" si="7"/>
        <v>0</v>
      </c>
    </row>
    <row r="34" spans="1:8" ht="11.25">
      <c r="A34" s="38"/>
      <c r="B34" s="42" t="s">
        <v>31</v>
      </c>
      <c r="C34" s="15">
        <v>80000</v>
      </c>
      <c r="D34" s="15">
        <v>-9700</v>
      </c>
      <c r="E34" s="15">
        <f t="shared" si="8"/>
        <v>70300</v>
      </c>
      <c r="F34" s="15">
        <v>0</v>
      </c>
      <c r="G34" s="15">
        <v>0</v>
      </c>
      <c r="H34" s="15">
        <f t="shared" si="7"/>
        <v>70300</v>
      </c>
    </row>
    <row r="35" spans="1:8" ht="11.25">
      <c r="A35" s="40"/>
      <c r="B35" s="42"/>
      <c r="C35" s="15"/>
      <c r="D35" s="15"/>
      <c r="E35" s="15"/>
      <c r="F35" s="15"/>
      <c r="G35" s="15"/>
      <c r="H35" s="15"/>
    </row>
    <row r="36" spans="1:8" ht="11.25">
      <c r="A36" s="41" t="s">
        <v>32</v>
      </c>
      <c r="B36" s="43"/>
      <c r="C36" s="15">
        <f aca="true" t="shared" si="9" ref="C36:H36">SUM(C37:C40)</f>
        <v>0</v>
      </c>
      <c r="D36" s="15">
        <f t="shared" si="9"/>
        <v>0</v>
      </c>
      <c r="E36" s="15">
        <f t="shared" si="9"/>
        <v>0</v>
      </c>
      <c r="F36" s="15">
        <f t="shared" si="9"/>
        <v>0</v>
      </c>
      <c r="G36" s="15">
        <f t="shared" si="9"/>
        <v>0</v>
      </c>
      <c r="H36" s="15">
        <f t="shared" si="9"/>
        <v>0</v>
      </c>
    </row>
    <row r="37" spans="1:8" ht="11.25">
      <c r="A37" s="38"/>
      <c r="B37" s="42" t="s">
        <v>52</v>
      </c>
      <c r="C37" s="15">
        <v>0</v>
      </c>
      <c r="D37" s="15">
        <v>0</v>
      </c>
      <c r="E37" s="15">
        <f>C37+D37</f>
        <v>0</v>
      </c>
      <c r="F37" s="15">
        <v>0</v>
      </c>
      <c r="G37" s="15">
        <v>0</v>
      </c>
      <c r="H37" s="15">
        <f>E37-F37</f>
        <v>0</v>
      </c>
    </row>
    <row r="38" spans="1:8" ht="22.5">
      <c r="A38" s="38"/>
      <c r="B38" s="42" t="s">
        <v>25</v>
      </c>
      <c r="C38" s="15">
        <v>0</v>
      </c>
      <c r="D38" s="15">
        <v>0</v>
      </c>
      <c r="E38" s="15">
        <f>C38+D38</f>
        <v>0</v>
      </c>
      <c r="F38" s="15">
        <v>0</v>
      </c>
      <c r="G38" s="15">
        <v>0</v>
      </c>
      <c r="H38" s="15">
        <f>E38-F38</f>
        <v>0</v>
      </c>
    </row>
    <row r="39" spans="1:8" ht="11.25">
      <c r="A39" s="38"/>
      <c r="B39" s="42" t="s">
        <v>33</v>
      </c>
      <c r="C39" s="15">
        <v>0</v>
      </c>
      <c r="D39" s="15">
        <v>0</v>
      </c>
      <c r="E39" s="15">
        <f>C39+D39</f>
        <v>0</v>
      </c>
      <c r="F39" s="15">
        <v>0</v>
      </c>
      <c r="G39" s="15">
        <v>0</v>
      </c>
      <c r="H39" s="15">
        <f>E39-F39</f>
        <v>0</v>
      </c>
    </row>
    <row r="40" spans="1:8" ht="11.25">
      <c r="A40" s="38"/>
      <c r="B40" s="42" t="s">
        <v>7</v>
      </c>
      <c r="C40" s="15">
        <v>0</v>
      </c>
      <c r="D40" s="15">
        <v>0</v>
      </c>
      <c r="E40" s="15">
        <f>C40+D40</f>
        <v>0</v>
      </c>
      <c r="F40" s="15">
        <v>0</v>
      </c>
      <c r="G40" s="15">
        <v>0</v>
      </c>
      <c r="H40" s="15">
        <f>E40-F40</f>
        <v>0</v>
      </c>
    </row>
    <row r="41" spans="1:8" ht="11.25">
      <c r="A41" s="40"/>
      <c r="B41" s="42"/>
      <c r="C41" s="15"/>
      <c r="D41" s="15"/>
      <c r="E41" s="15"/>
      <c r="F41" s="15"/>
      <c r="G41" s="15"/>
      <c r="H41" s="15"/>
    </row>
    <row r="42" spans="1:8" ht="11.25">
      <c r="A42" s="46"/>
      <c r="B42" s="47" t="s">
        <v>53</v>
      </c>
      <c r="C42" s="23">
        <f aca="true" t="shared" si="10" ref="C42:H42">SUM(C36+C25+C16+C6)</f>
        <v>311923440.71000004</v>
      </c>
      <c r="D42" s="23">
        <f t="shared" si="10"/>
        <v>302109381.73</v>
      </c>
      <c r="E42" s="23">
        <f t="shared" si="10"/>
        <v>614032822.44</v>
      </c>
      <c r="F42" s="23">
        <f t="shared" si="10"/>
        <v>461118032.90999997</v>
      </c>
      <c r="G42" s="23">
        <f t="shared" si="10"/>
        <v>430075560.73</v>
      </c>
      <c r="H42" s="23">
        <f t="shared" si="10"/>
        <v>152914789.53</v>
      </c>
    </row>
    <row r="43" spans="1:8" ht="11.25">
      <c r="A43" s="37"/>
      <c r="B43" s="37"/>
      <c r="C43" s="37"/>
      <c r="D43" s="37"/>
      <c r="E43" s="37"/>
      <c r="F43" s="37"/>
      <c r="G43" s="37"/>
      <c r="H43" s="37"/>
    </row>
    <row r="44" spans="1:8" ht="11.25">
      <c r="A44" s="37"/>
      <c r="B44" s="37"/>
      <c r="C44" s="37"/>
      <c r="D44" s="37"/>
      <c r="E44" s="37"/>
      <c r="F44" s="37"/>
      <c r="G44" s="37"/>
      <c r="H44" s="37"/>
    </row>
    <row r="45" spans="1:8" ht="11.25">
      <c r="A45" s="37"/>
      <c r="B45" s="37"/>
      <c r="C45" s="37"/>
      <c r="D45" s="37"/>
      <c r="E45" s="37"/>
      <c r="F45" s="37"/>
      <c r="G45" s="37"/>
      <c r="H45" s="37"/>
    </row>
    <row r="46" spans="2:4" ht="12">
      <c r="B46" s="63" t="s">
        <v>173</v>
      </c>
      <c r="C46" s="64"/>
      <c r="D46" s="65"/>
    </row>
    <row r="47" spans="2:4" ht="11.25">
      <c r="B47" s="66"/>
      <c r="C47" s="65"/>
      <c r="D47" s="65"/>
    </row>
    <row r="48" spans="2:4" ht="11.25">
      <c r="B48" s="66"/>
      <c r="C48" s="65"/>
      <c r="D48" s="65"/>
    </row>
    <row r="49" spans="2:4" ht="11.25">
      <c r="B49" s="65" t="s">
        <v>174</v>
      </c>
      <c r="C49" s="67" t="s">
        <v>175</v>
      </c>
      <c r="D49" s="65"/>
    </row>
    <row r="50" spans="2:4" ht="11.25">
      <c r="B50" s="65" t="s">
        <v>176</v>
      </c>
      <c r="C50" s="64" t="s">
        <v>177</v>
      </c>
      <c r="D50" s="65"/>
    </row>
    <row r="51" spans="2:4" ht="11.25">
      <c r="B51" s="66"/>
      <c r="C51" s="65"/>
      <c r="D51" s="65"/>
    </row>
    <row r="52" spans="2:4" ht="11.25">
      <c r="B52" s="68" t="s">
        <v>178</v>
      </c>
      <c r="C52" s="65"/>
      <c r="D52" s="65"/>
    </row>
    <row r="53" spans="2:4" ht="11.25">
      <c r="B53" s="68" t="s">
        <v>179</v>
      </c>
      <c r="C53" s="65"/>
      <c r="D53" s="6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Toshiba</cp:lastModifiedBy>
  <cp:lastPrinted>2018-03-08T21:21:25Z</cp:lastPrinted>
  <dcterms:created xsi:type="dcterms:W3CDTF">2014-02-10T03:37:14Z</dcterms:created>
  <dcterms:modified xsi:type="dcterms:W3CDTF">2022-01-30T05:05:10Z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