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<sst xmlns="http://schemas.openxmlformats.org/spreadsheetml/2006/main" count="66" uniqueCount="66">
  <si>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</si>
  <si>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</si>
  <si>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</si>
  <si>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</si>
  <si>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</si>
  <si>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</si>
  <si>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</si>
  <si>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</si>
  <si>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</si>
  <si>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</si>
  <si>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</si>
  <si>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</si>
  <si>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</si>
  <si>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</si>
  <si>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</si>
  <si>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</si>
  <si>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</si>
  <si>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</si>
  <si>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</si>
  <si>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</si>
  <si>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</si>
  <si>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</si>
  <si>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</si>
  <si>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</si>
  <si>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</si>
  <si>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</si>
  <si>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</si>
  <si>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</si>
  <si>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</si>
  <si>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</si>
  <si>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</si>
  <si>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</si>
  <si>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</si>
  <si>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</si>
  <si>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</si>
  <si>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</si>
  <si>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</si>
  <si>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</si>
  <si>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</si>
  <si>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</si>
  <si>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</si>
  <si>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</si>
  <si>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</si>
  <si>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</si>
  <si>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</si>
  <si>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</si>
  <si>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</si>
  <si>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</si>
  <si>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</si>
  <si>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</si>
  <si>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</si>
  <si>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</si>
  <si>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</si>
  <si>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</si>
  <si>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</si>
  <si>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</si>
  <si>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</si>
  <si>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</si>
  <si>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SITUACION FINANCIERA
AL 31 DE DICIEMBRE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</si>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</sst>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SheetLayoutView="100" zoomScalePageLayoutView="0" workbookViewId="0" topLeftCell="A37">
      <selection activeCell="E65" sqref="E65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80967853.77</v>
      </c>
      <c r="C5" s="12">
        <v>62190695.61</v>
      </c>
      <c r="D5" s="17"/>
      <c r="E5" s="11" t="s">
        <v>41</v>
      </c>
      <c r="F5" s="12">
        <v>21896064.71</v>
      </c>
      <c r="G5" s="5">
        <v>23229566.31</v>
      </c>
    </row>
    <row r="6" spans="1:7" ht="11.25">
      <c r="A6" s="30" t="s">
        <v>28</v>
      </c>
      <c r="B6" s="12">
        <v>15228965.61</v>
      </c>
      <c r="C6" s="12">
        <v>6184566.46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20345266.29</v>
      </c>
      <c r="C7" s="12">
        <v>18971020.39</v>
      </c>
      <c r="D7" s="17"/>
      <c r="E7" s="11" t="s">
        <v>11</v>
      </c>
      <c r="F7" s="12">
        <v>-10000000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116542085.66999999</v>
      </c>
      <c r="C13" s="10">
        <f>SUM(C5:C11)</f>
        <v>87346282.46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11896064.71</v>
      </c>
      <c r="G14" s="5">
        <f>SUM(G5:G12)</f>
        <v>23229566.31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439397622.72</v>
      </c>
      <c r="C18" s="12">
        <v>433316123.7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88920278.73</v>
      </c>
      <c r="C19" s="12">
        <v>72552625.71</v>
      </c>
      <c r="D19" s="17"/>
      <c r="E19" s="11" t="s">
        <v>16</v>
      </c>
      <c r="F19" s="12">
        <v>21000000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-5937861.81</v>
      </c>
      <c r="C21" s="12">
        <v>-5937861.81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21000000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522817470.39000005</v>
      </c>
      <c r="C26" s="10">
        <f>SUM(C16:C24)</f>
        <v>500368318.34999996</v>
      </c>
      <c r="D26" s="17"/>
      <c r="E26" s="39" t="s">
        <v>57</v>
      </c>
      <c r="F26" s="10">
        <f>SUM(F24+F14)</f>
        <v>32896064.71</v>
      </c>
      <c r="G26" s="6">
        <f>SUM(G14+G24)</f>
        <v>33229566.31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639359556.0600001</v>
      </c>
      <c r="C28" s="10">
        <f>C13+C26</f>
        <v>587714600.81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31101961.86</v>
      </c>
      <c r="G30" s="6">
        <f>SUM(G31:G33)</f>
        <v>30787961.86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1019436.09</v>
      </c>
      <c r="G33" s="5">
        <v>705436.09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575361529.49</v>
      </c>
      <c r="G35" s="6">
        <f>SUM(G36:G40)</f>
        <v>523697072.64</v>
      </c>
    </row>
    <row r="36" spans="1:7" ht="11.25">
      <c r="A36" s="31"/>
      <c r="B36" s="15"/>
      <c r="C36" s="15"/>
      <c r="D36" s="17"/>
      <c r="E36" s="11" t="s">
        <v>52</v>
      </c>
      <c r="F36" s="12">
        <v>85783889.12</v>
      </c>
      <c r="G36" s="5">
        <v>53483291.84</v>
      </c>
    </row>
    <row r="37" spans="1:7" ht="11.25">
      <c r="A37" s="31"/>
      <c r="B37" s="15"/>
      <c r="C37" s="15"/>
      <c r="D37" s="17"/>
      <c r="E37" s="11" t="s">
        <v>19</v>
      </c>
      <c r="F37" s="12">
        <v>483459490.72</v>
      </c>
      <c r="G37" s="5">
        <v>464095631.15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606463491.35</v>
      </c>
      <c r="G46" s="5">
        <f>SUM(G42+G35+G30)</f>
        <v>554485034.5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639359556.0600001</v>
      </c>
      <c r="G48" s="20">
        <f>G46+G26</f>
        <v>587714600.81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2" ht="11.25">
      <c r="A50" s="2" t="s">
        <v>59</v>
      </c>
      <c r="B50" s="2"/>
    </row>
    <row r="54" spans="1:6" ht="11.25">
      <c r="A54" s="1" t="s">
        <v>60</v>
      </c>
      <c r="C54" s="4" t="s">
        <v>61</v>
      </c>
      <c r="F54" s="4" t="s">
        <v>62</v>
      </c>
    </row>
    <row r="55" spans="1:6" ht="11.25">
      <c r="A55" s="1" t="s">
        <v>63</v>
      </c>
      <c r="C55" s="4" t="s">
        <v>64</v>
      </c>
      <c r="F55" s="4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2018-03-04T05:00:29Z</cp:lastPrinted>
  <dcterms:created xsi:type="dcterms:W3CDTF">2012-12-11T20:26:08Z</dcterms:created>
  <dcterms:modified xsi:type="dcterms:W3CDTF">2021-02-04T17:19:21Z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