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1er trimestre\"/>
    </mc:Choice>
  </mc:AlternateContent>
  <xr:revisionPtr revIDLastSave="0" documentId="8_{A5CA7C07-3AEE-44AB-A5A3-613EC00F3892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/>
  <c r="F54" i="4"/>
  <c r="D54" i="4"/>
  <c r="H40" i="4"/>
  <c r="E52" i="4"/>
  <c r="H52" i="4" s="1"/>
  <c r="E50" i="4"/>
  <c r="H50" i="4" s="1"/>
  <c r="E48" i="4"/>
  <c r="H48" i="4" s="1"/>
  <c r="E46" i="4"/>
  <c r="H46" i="4" s="1"/>
  <c r="E44" i="4"/>
  <c r="H44" i="4" s="1"/>
  <c r="E42" i="4"/>
  <c r="H42" i="4" s="1"/>
  <c r="E40" i="4"/>
  <c r="C54" i="4"/>
  <c r="G32" i="4"/>
  <c r="F32" i="4"/>
  <c r="E30" i="4"/>
  <c r="H30" i="4" s="1"/>
  <c r="E29" i="4"/>
  <c r="H29" i="4" s="1"/>
  <c r="E28" i="4"/>
  <c r="H28" i="4" s="1"/>
  <c r="E27" i="4"/>
  <c r="H27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32" i="4" l="1"/>
  <c r="H54" i="4"/>
  <c r="E32" i="4"/>
  <c r="E54" i="4"/>
  <c r="H18" i="4"/>
  <c r="E18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66" i="6"/>
  <c r="H62" i="6"/>
  <c r="H58" i="6"/>
  <c r="H50" i="6"/>
  <c r="H46" i="6"/>
  <c r="H42" i="6"/>
  <c r="H38" i="6"/>
  <c r="H34" i="6"/>
  <c r="H26" i="6"/>
  <c r="H22" i="6"/>
  <c r="H18" i="6"/>
  <c r="H14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H33" i="6" s="1"/>
  <c r="C23" i="6"/>
  <c r="C13" i="6"/>
  <c r="E13" i="6" s="1"/>
  <c r="H13" i="6" s="1"/>
  <c r="C5" i="6"/>
  <c r="C42" i="5" l="1"/>
  <c r="E16" i="8"/>
  <c r="E69" i="6"/>
  <c r="H69" i="6" s="1"/>
  <c r="E43" i="6"/>
  <c r="H43" i="6" s="1"/>
  <c r="F77" i="6"/>
  <c r="E23" i="6"/>
  <c r="H23" i="6" s="1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/>
  <c r="H42" i="5" l="1"/>
  <c r="E77" i="6"/>
  <c r="H5" i="6"/>
  <c r="H77" i="6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<sst xmlns="http://schemas.openxmlformats.org/spreadsheetml/2006/main" count="201" uniqueCount="143">
  <si>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</si>
  <si>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</si>
  <si>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</si>
  <si>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</si>
  <si>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</si>
  <si>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</si>
  <si>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</si>
  <si>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</si>
  <si>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</si>
  <si>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</si>
  <si>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</si>
  <si>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</si>
  <si>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</si>
  <si>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</si>
  <si>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</si>
  <si>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</si>
  <si>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</si>
  <si>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</si>
  <si>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</si>
  <si>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</si>
  <si>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</si>
  <si>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</si>
  <si>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</si>
  <si>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</si>
  <si>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</si>
  <si>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</si>
  <si>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</si>
  <si>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</si>
  <si>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</si>
  <si>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</si>
  <si>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</si>
  <si>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</si>
  <si>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</si>
  <si>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</si>
  <si>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</si>
  <si>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</si>
  <si>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</si>
  <si>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</si>
  <si>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</si>
  <si>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</si>
  <si>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</si>
  <si>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</si>
  <si>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</si>
  <si>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</si>
  <si>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</si>
  <si>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</si>
  <si>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</si>
  <si>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</si>
  <si>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</si>
  <si>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</si>
  <si>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</si>
  <si>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</si>
  <si>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</si>
  <si>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</si>
  <si>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</si>
  <si>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</si>
  <si>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</si>
  <si>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</si>
  <si>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</si>
  <si>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</si>
  <si>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</si>
  <si>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</si>
  <si>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</si>
  <si>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</si>
  <si>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</si>
  <si>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</si>
  <si>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</si>
  <si>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</si>
  <si>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</si>
  <si>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</si>
  <si>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</si>
  <si>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</si>
  <si>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</si>
  <si>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</si>
  <si>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</si>
  <si>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</si>
  <si>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</si>
  <si>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</si>
  <si>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</si>
  <si>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</si>
  <si>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</si>
  <si>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</si>
  <si>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</si>
  <si>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</si>
  <si>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</si>
  <si>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</si>
  <si>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</si>
  <si>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</si>
  <si>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</si>
  <si>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</si>
  <si>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</si>
  <si>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</si>
  <si>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</si>
  <si>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</si>
  <si>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</si>
  <si>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</si>
  <si>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</si>
  <si>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</si>
  <si>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</si>
  <si>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</si>
  <si>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</si>
  <si>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</si>
  <si>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</si>
  <si>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</si>
  <si>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</si>
  <si>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</si>
  <si>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</si>
  <si>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</si>
  <si>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</si>
  <si>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</si>
  <si>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</si>
  <si>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</si>
  <si>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</si>
  <si>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</si>
  <si>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</si>
  <si>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</si>
  <si>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</si>
  <si>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</si>
  <si>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</si>
  <si>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</si>
  <si>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</si>
  <si>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</si>
  <si>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</si>
  <si>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</si>
  <si>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</si>
  <si>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</si>
  <si>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</si>
  <si>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</si>
  <si>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Municipal de Agua Potable y Alcantarillado para el Municipio de Salvatierra, Gto.
Estado Analítico del Ejercicio del Presupuesto de Egresos
Clasificación por Objeto del Gasto(Capítulo y Concepto)
Del 1 de Enero AL 31 DE MARZO DEL 2019</t>
  </si>
  <si>
    <t>Sistema Municipal de Agua Potable y Alcantarillado para el Municipio de Salvatierra, Gto.
Estado Analítico del Ejercicio del Presupuesto de Egresos
Clasificación Ecónomica (Por Tipo de Gasto)
Del 1 de Enero AL 31 DE MARZO DEL 2019</t>
  </si>
  <si>
    <t>DIRECCION GENERAL</t>
  </si>
  <si>
    <t>ADMINISTRACION</t>
  </si>
  <si>
    <t>CULTURA DEL AGUA</t>
  </si>
  <si>
    <t>COMERCIALIZACION</t>
  </si>
  <si>
    <t>COM. RURALES</t>
  </si>
  <si>
    <t>PRODUCCION</t>
  </si>
  <si>
    <t>ALCANTARILLADO</t>
  </si>
  <si>
    <t>REDES DE AGUA</t>
  </si>
  <si>
    <t>PLANTA DE TRATAMIENTO</t>
  </si>
  <si>
    <t>Sistema Municipal de Agua Potable y Alcantarillado para el Municipio de Salvatierra, Gto.
Estado Analítico del Ejercicio del Presupuesto de Egresos
Clasificación Administrativa
Del 1 de Enero AL 31 DE MARZO DEL 2019</t>
  </si>
  <si>
    <t>Gobierno (Federal/Estatal/Municipal) de Sistema Municipal de Agua Potable y Alcantarillado para el Municipio de Salvatierra, Gto.
Estado Analítico del Ejercicio del Presupuesto de Egresos
Clasificación Administrativa
Del 1 de Enero AL 31 DE MARZO DEL 2019</t>
  </si>
  <si>
    <t>Sector Paraestatal del Gobierno (Federal/Estatal/Municipal) de Sistema Municipal de Agua Potable y Alcantarillado para el Municipio de Salvatierra, Gto.
Estado Analítico del Ejercicio del Presupuesto de Egresos
Clasificación Administrativa
Del 1 de Enero AL 31 DE MARZO DEL 2019</t>
  </si>
  <si>
    <t>Sistema Municipal de Agua Potable y Alcantarillado para el Municipio de Salvatierra, Gto.
Estado Análitico del Ejercicio del Presupuesto de Egresos
Clasificación Funcional (Finalidad y Función)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</si>
</sst>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7" t="s">
        <v>128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5" t="s">
        <v>61</v>
      </c>
      <c r="B5" s="5"/>
      <c r="C5" s="12">
        <f>SUM(C6:C12)</f>
        <v>9209224.7100000009</v>
      </c>
      <c r="D5" s="12">
        <f>SUM(D6:D12)</f>
        <v>-35392.57999999998</v>
      </c>
      <c r="E5" s="12">
        <f>C5+D5</f>
        <v>9173832.1300000008</v>
      </c>
      <c r="F5" s="12">
        <f>SUM(F6:F12)</f>
        <v>1573872</v>
      </c>
      <c r="G5" s="12">
        <f>SUM(G6:G12)</f>
        <v>1573872</v>
      </c>
      <c r="H5" s="12">
        <f>E5-F5</f>
        <v>7599960.1300000008</v>
      </c>
    </row>
    <row r="6" spans="1:8" x14ac:dyDescent="0.2">
      <c r="A6" s="46">
        <v>1100</v>
      </c>
      <c r="B6" s="9" t="s">
        <v>70</v>
      </c>
      <c r="C6" s="13">
        <v>7219878.4400000004</v>
      </c>
      <c r="D6" s="13">
        <v>-114217.43</v>
      </c>
      <c r="E6" s="13">
        <f t="shared" ref="E6:E69" si="0">C6+D6</f>
        <v>7105661.0100000007</v>
      </c>
      <c r="F6" s="13">
        <v>1254836.94</v>
      </c>
      <c r="G6" s="13">
        <v>1254836.94</v>
      </c>
      <c r="H6" s="13">
        <f t="shared" ref="H6:H69" si="1">E6-F6</f>
        <v>5850824.0700000003</v>
      </c>
    </row>
    <row r="7" spans="1:8" x14ac:dyDescent="0.2">
      <c r="A7" s="46">
        <v>1200</v>
      </c>
      <c r="B7" s="9" t="s">
        <v>71</v>
      </c>
      <c r="C7" s="13">
        <v>900000</v>
      </c>
      <c r="D7" s="13">
        <v>35000.230000000003</v>
      </c>
      <c r="E7" s="13">
        <f t="shared" si="0"/>
        <v>935000.23</v>
      </c>
      <c r="F7" s="13">
        <v>190168.6</v>
      </c>
      <c r="G7" s="13">
        <v>190168.6</v>
      </c>
      <c r="H7" s="13">
        <f t="shared" si="1"/>
        <v>744831.63</v>
      </c>
    </row>
    <row r="8" spans="1:8" x14ac:dyDescent="0.2">
      <c r="A8" s="46">
        <v>1300</v>
      </c>
      <c r="B8" s="9" t="s">
        <v>72</v>
      </c>
      <c r="C8" s="13">
        <v>1089346.27</v>
      </c>
      <c r="D8" s="13">
        <v>43824.62</v>
      </c>
      <c r="E8" s="13">
        <f t="shared" si="0"/>
        <v>1133170.8900000001</v>
      </c>
      <c r="F8" s="13">
        <v>128866.46</v>
      </c>
      <c r="G8" s="13">
        <v>128866.46</v>
      </c>
      <c r="H8" s="13">
        <f t="shared" si="1"/>
        <v>1004304.4300000002</v>
      </c>
    </row>
    <row r="9" spans="1:8" x14ac:dyDescent="0.2">
      <c r="A9" s="46">
        <v>1400</v>
      </c>
      <c r="B9" s="9" t="s">
        <v>35</v>
      </c>
      <c r="C9" s="13">
        <v>0</v>
      </c>
      <c r="D9" s="13">
        <v>0</v>
      </c>
      <c r="E9" s="13">
        <f t="shared" si="0"/>
        <v>0</v>
      </c>
      <c r="F9" s="13">
        <v>0</v>
      </c>
      <c r="G9" s="13">
        <v>0</v>
      </c>
      <c r="H9" s="13">
        <f t="shared" si="1"/>
        <v>0</v>
      </c>
    </row>
    <row r="10" spans="1:8" x14ac:dyDescent="0.2">
      <c r="A10" s="46">
        <v>1500</v>
      </c>
      <c r="B10" s="9" t="s">
        <v>73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</row>
    <row r="11" spans="1:8" x14ac:dyDescent="0.2">
      <c r="A11" s="46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6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5" t="s">
        <v>62</v>
      </c>
      <c r="B13" s="5"/>
      <c r="C13" s="13">
        <f>SUM(C14:C22)</f>
        <v>0</v>
      </c>
      <c r="D13" s="13">
        <f>SUM(D14:D22)</f>
        <v>0</v>
      </c>
      <c r="E13" s="13">
        <f t="shared" si="0"/>
        <v>0</v>
      </c>
      <c r="F13" s="13">
        <f>SUM(F14:F22)</f>
        <v>0</v>
      </c>
      <c r="G13" s="13">
        <f>SUM(G14:G22)</f>
        <v>0</v>
      </c>
      <c r="H13" s="13">
        <f t="shared" si="1"/>
        <v>0</v>
      </c>
    </row>
    <row r="14" spans="1:8" x14ac:dyDescent="0.2">
      <c r="A14" s="46">
        <v>2100</v>
      </c>
      <c r="B14" s="9" t="s">
        <v>75</v>
      </c>
      <c r="C14" s="13">
        <v>0</v>
      </c>
      <c r="D14" s="13">
        <v>0</v>
      </c>
      <c r="E14" s="13">
        <f t="shared" si="0"/>
        <v>0</v>
      </c>
      <c r="F14" s="13">
        <v>0</v>
      </c>
      <c r="G14" s="13">
        <v>0</v>
      </c>
      <c r="H14" s="13">
        <f t="shared" si="1"/>
        <v>0</v>
      </c>
    </row>
    <row r="15" spans="1:8" x14ac:dyDescent="0.2">
      <c r="A15" s="46">
        <v>2200</v>
      </c>
      <c r="B15" s="9" t="s">
        <v>76</v>
      </c>
      <c r="C15" s="13">
        <v>0</v>
      </c>
      <c r="D15" s="13">
        <v>0</v>
      </c>
      <c r="E15" s="13">
        <f t="shared" si="0"/>
        <v>0</v>
      </c>
      <c r="F15" s="13">
        <v>0</v>
      </c>
      <c r="G15" s="13">
        <v>0</v>
      </c>
      <c r="H15" s="13">
        <f t="shared" si="1"/>
        <v>0</v>
      </c>
    </row>
    <row r="16" spans="1:8" x14ac:dyDescent="0.2">
      <c r="A16" s="46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6">
        <v>2400</v>
      </c>
      <c r="B17" s="9" t="s">
        <v>78</v>
      </c>
      <c r="C17" s="13">
        <v>0</v>
      </c>
      <c r="D17" s="13">
        <v>0</v>
      </c>
      <c r="E17" s="13">
        <f t="shared" si="0"/>
        <v>0</v>
      </c>
      <c r="F17" s="13">
        <v>0</v>
      </c>
      <c r="G17" s="13">
        <v>0</v>
      </c>
      <c r="H17" s="13">
        <f t="shared" si="1"/>
        <v>0</v>
      </c>
    </row>
    <row r="18" spans="1:8" x14ac:dyDescent="0.2">
      <c r="A18" s="46">
        <v>2500</v>
      </c>
      <c r="B18" s="9" t="s">
        <v>79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</row>
    <row r="19" spans="1:8" x14ac:dyDescent="0.2">
      <c r="A19" s="46">
        <v>2600</v>
      </c>
      <c r="B19" s="9" t="s">
        <v>80</v>
      </c>
      <c r="C19" s="13">
        <v>0</v>
      </c>
      <c r="D19" s="13">
        <v>0</v>
      </c>
      <c r="E19" s="13">
        <f t="shared" si="0"/>
        <v>0</v>
      </c>
      <c r="F19" s="13">
        <v>0</v>
      </c>
      <c r="G19" s="13">
        <v>0</v>
      </c>
      <c r="H19" s="13">
        <f t="shared" si="1"/>
        <v>0</v>
      </c>
    </row>
    <row r="20" spans="1:8" x14ac:dyDescent="0.2">
      <c r="A20" s="46">
        <v>2700</v>
      </c>
      <c r="B20" s="9" t="s">
        <v>81</v>
      </c>
      <c r="C20" s="13">
        <v>0</v>
      </c>
      <c r="D20" s="13">
        <v>0</v>
      </c>
      <c r="E20" s="13">
        <f t="shared" si="0"/>
        <v>0</v>
      </c>
      <c r="F20" s="13">
        <v>0</v>
      </c>
      <c r="G20" s="13">
        <v>0</v>
      </c>
      <c r="H20" s="13">
        <f t="shared" si="1"/>
        <v>0</v>
      </c>
    </row>
    <row r="21" spans="1:8" x14ac:dyDescent="0.2">
      <c r="A21" s="46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6">
        <v>2900</v>
      </c>
      <c r="B22" s="9" t="s">
        <v>83</v>
      </c>
      <c r="C22" s="13">
        <v>0</v>
      </c>
      <c r="D22" s="13">
        <v>0</v>
      </c>
      <c r="E22" s="13">
        <f t="shared" si="0"/>
        <v>0</v>
      </c>
      <c r="F22" s="13">
        <v>0</v>
      </c>
      <c r="G22" s="13">
        <v>0</v>
      </c>
      <c r="H22" s="13">
        <f t="shared" si="1"/>
        <v>0</v>
      </c>
    </row>
    <row r="23" spans="1:8" x14ac:dyDescent="0.2">
      <c r="A23" s="45" t="s">
        <v>63</v>
      </c>
      <c r="B23" s="5"/>
      <c r="C23" s="13">
        <f>SUM(C24:C32)</f>
        <v>1646785.13</v>
      </c>
      <c r="D23" s="13">
        <f>SUM(D24:D32)</f>
        <v>700</v>
      </c>
      <c r="E23" s="13">
        <f t="shared" si="0"/>
        <v>1647485.13</v>
      </c>
      <c r="F23" s="13">
        <f>SUM(F24:F32)</f>
        <v>190416.13</v>
      </c>
      <c r="G23" s="13">
        <f>SUM(G24:G32)</f>
        <v>189899.41</v>
      </c>
      <c r="H23" s="13">
        <f t="shared" si="1"/>
        <v>1457069</v>
      </c>
    </row>
    <row r="24" spans="1:8" x14ac:dyDescent="0.2">
      <c r="A24" s="46">
        <v>3100</v>
      </c>
      <c r="B24" s="9" t="s">
        <v>84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</row>
    <row r="25" spans="1:8" x14ac:dyDescent="0.2">
      <c r="A25" s="46">
        <v>3200</v>
      </c>
      <c r="B25" s="9" t="s">
        <v>85</v>
      </c>
      <c r="C25" s="13">
        <v>0</v>
      </c>
      <c r="D25" s="13">
        <v>0</v>
      </c>
      <c r="E25" s="13">
        <f t="shared" si="0"/>
        <v>0</v>
      </c>
      <c r="F25" s="13">
        <v>0</v>
      </c>
      <c r="G25" s="13">
        <v>0</v>
      </c>
      <c r="H25" s="13">
        <f t="shared" si="1"/>
        <v>0</v>
      </c>
    </row>
    <row r="26" spans="1:8" x14ac:dyDescent="0.2">
      <c r="A26" s="46">
        <v>3300</v>
      </c>
      <c r="B26" s="9" t="s">
        <v>86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</row>
    <row r="27" spans="1:8" x14ac:dyDescent="0.2">
      <c r="A27" s="46">
        <v>3400</v>
      </c>
      <c r="B27" s="9" t="s">
        <v>87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</row>
    <row r="28" spans="1:8" x14ac:dyDescent="0.2">
      <c r="A28" s="46">
        <v>3500</v>
      </c>
      <c r="B28" s="9" t="s">
        <v>88</v>
      </c>
      <c r="C28" s="13">
        <v>0</v>
      </c>
      <c r="D28" s="13">
        <v>700</v>
      </c>
      <c r="E28" s="13">
        <f t="shared" si="0"/>
        <v>700</v>
      </c>
      <c r="F28" s="13">
        <v>94975.03</v>
      </c>
      <c r="G28" s="13">
        <v>94458.31</v>
      </c>
      <c r="H28" s="13">
        <f t="shared" si="1"/>
        <v>-94275.03</v>
      </c>
    </row>
    <row r="29" spans="1:8" x14ac:dyDescent="0.2">
      <c r="A29" s="46">
        <v>3600</v>
      </c>
      <c r="B29" s="9" t="s">
        <v>89</v>
      </c>
      <c r="C29" s="13">
        <v>60000</v>
      </c>
      <c r="D29" s="13">
        <v>0</v>
      </c>
      <c r="E29" s="13">
        <f t="shared" si="0"/>
        <v>60000</v>
      </c>
      <c r="F29" s="13">
        <v>46395.82</v>
      </c>
      <c r="G29" s="13">
        <v>46395.82</v>
      </c>
      <c r="H29" s="13">
        <f t="shared" si="1"/>
        <v>13604.18</v>
      </c>
    </row>
    <row r="30" spans="1:8" x14ac:dyDescent="0.2">
      <c r="A30" s="46">
        <v>3700</v>
      </c>
      <c r="B30" s="9" t="s">
        <v>90</v>
      </c>
      <c r="C30" s="13">
        <v>11000</v>
      </c>
      <c r="D30" s="13">
        <v>0</v>
      </c>
      <c r="E30" s="13">
        <f t="shared" si="0"/>
        <v>11000</v>
      </c>
      <c r="F30" s="13">
        <v>1953.93</v>
      </c>
      <c r="G30" s="13">
        <v>1953.93</v>
      </c>
      <c r="H30" s="13">
        <f t="shared" si="1"/>
        <v>9046.07</v>
      </c>
    </row>
    <row r="31" spans="1:8" x14ac:dyDescent="0.2">
      <c r="A31" s="46">
        <v>3800</v>
      </c>
      <c r="B31" s="9" t="s">
        <v>91</v>
      </c>
      <c r="C31" s="13">
        <v>30000</v>
      </c>
      <c r="D31" s="13">
        <v>0</v>
      </c>
      <c r="E31" s="13">
        <f t="shared" si="0"/>
        <v>30000</v>
      </c>
      <c r="F31" s="13">
        <v>0</v>
      </c>
      <c r="G31" s="13">
        <v>0</v>
      </c>
      <c r="H31" s="13">
        <f t="shared" si="1"/>
        <v>30000</v>
      </c>
    </row>
    <row r="32" spans="1:8" x14ac:dyDescent="0.2">
      <c r="A32" s="46">
        <v>3900</v>
      </c>
      <c r="B32" s="9" t="s">
        <v>19</v>
      </c>
      <c r="C32" s="13">
        <v>1545785.13</v>
      </c>
      <c r="D32" s="13">
        <v>0</v>
      </c>
      <c r="E32" s="13">
        <f t="shared" si="0"/>
        <v>1545785.13</v>
      </c>
      <c r="F32" s="13">
        <v>47091.35</v>
      </c>
      <c r="G32" s="13">
        <v>47091.35</v>
      </c>
      <c r="H32" s="13">
        <f t="shared" si="1"/>
        <v>1498693.7799999998</v>
      </c>
    </row>
    <row r="33" spans="1:8" x14ac:dyDescent="0.2">
      <c r="A33" s="45" t="s">
        <v>64</v>
      </c>
      <c r="B33" s="5"/>
      <c r="C33" s="13">
        <f>SUM(C34:C42)</f>
        <v>0</v>
      </c>
      <c r="D33" s="13">
        <f>SUM(D34:D42)</f>
        <v>0</v>
      </c>
      <c r="E33" s="13">
        <f t="shared" si="0"/>
        <v>0</v>
      </c>
      <c r="F33" s="13">
        <f>SUM(F34:F42)</f>
        <v>0</v>
      </c>
      <c r="G33" s="13">
        <f>SUM(G34:G42)</f>
        <v>0</v>
      </c>
      <c r="H33" s="13">
        <f t="shared" si="1"/>
        <v>0</v>
      </c>
    </row>
    <row r="34" spans="1:8" x14ac:dyDescent="0.2">
      <c r="A34" s="46">
        <v>4100</v>
      </c>
      <c r="B34" s="9" t="s">
        <v>92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6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6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6">
        <v>4400</v>
      </c>
      <c r="B37" s="9" t="s">
        <v>95</v>
      </c>
      <c r="C37" s="13">
        <v>0</v>
      </c>
      <c r="D37" s="13">
        <v>0</v>
      </c>
      <c r="E37" s="13">
        <f t="shared" si="0"/>
        <v>0</v>
      </c>
      <c r="F37" s="13">
        <v>0</v>
      </c>
      <c r="G37" s="13">
        <v>0</v>
      </c>
      <c r="H37" s="13">
        <f t="shared" si="1"/>
        <v>0</v>
      </c>
    </row>
    <row r="38" spans="1:8" x14ac:dyDescent="0.2">
      <c r="A38" s="46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6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6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6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6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5" t="s">
        <v>65</v>
      </c>
      <c r="B43" s="5"/>
      <c r="C43" s="13">
        <f>SUM(C44:C52)</f>
        <v>1430000</v>
      </c>
      <c r="D43" s="13">
        <f>SUM(D44:D52)</f>
        <v>-83837.539999999994</v>
      </c>
      <c r="E43" s="13">
        <f t="shared" si="0"/>
        <v>1346162.46</v>
      </c>
      <c r="F43" s="13">
        <f>SUM(F44:F52)</f>
        <v>208293.09</v>
      </c>
      <c r="G43" s="13">
        <f>SUM(G44:G52)</f>
        <v>208293.09</v>
      </c>
      <c r="H43" s="13">
        <f t="shared" si="1"/>
        <v>1137869.3699999999</v>
      </c>
    </row>
    <row r="44" spans="1:8" x14ac:dyDescent="0.2">
      <c r="A44" s="46">
        <v>5100</v>
      </c>
      <c r="B44" s="9" t="s">
        <v>99</v>
      </c>
      <c r="C44" s="13">
        <v>30000</v>
      </c>
      <c r="D44" s="13">
        <v>0</v>
      </c>
      <c r="E44" s="13">
        <f t="shared" si="0"/>
        <v>30000</v>
      </c>
      <c r="F44" s="13">
        <v>0</v>
      </c>
      <c r="G44" s="13">
        <v>0</v>
      </c>
      <c r="H44" s="13">
        <f t="shared" si="1"/>
        <v>30000</v>
      </c>
    </row>
    <row r="45" spans="1:8" x14ac:dyDescent="0.2">
      <c r="A45" s="46">
        <v>5200</v>
      </c>
      <c r="B45" s="9" t="s">
        <v>100</v>
      </c>
      <c r="C45" s="13">
        <v>0</v>
      </c>
      <c r="D45" s="13">
        <v>0</v>
      </c>
      <c r="E45" s="13">
        <f t="shared" si="0"/>
        <v>0</v>
      </c>
      <c r="F45" s="13">
        <v>0</v>
      </c>
      <c r="G45" s="13">
        <v>0</v>
      </c>
      <c r="H45" s="13">
        <f t="shared" si="1"/>
        <v>0</v>
      </c>
    </row>
    <row r="46" spans="1:8" x14ac:dyDescent="0.2">
      <c r="A46" s="46">
        <v>5300</v>
      </c>
      <c r="B46" s="9" t="s">
        <v>101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6">
        <v>5400</v>
      </c>
      <c r="B47" s="9" t="s">
        <v>102</v>
      </c>
      <c r="C47" s="13">
        <v>0</v>
      </c>
      <c r="D47" s="13">
        <v>0</v>
      </c>
      <c r="E47" s="13">
        <f t="shared" si="0"/>
        <v>0</v>
      </c>
      <c r="F47" s="13">
        <v>0</v>
      </c>
      <c r="G47" s="13">
        <v>0</v>
      </c>
      <c r="H47" s="13">
        <f t="shared" si="1"/>
        <v>0</v>
      </c>
    </row>
    <row r="48" spans="1:8" x14ac:dyDescent="0.2">
      <c r="A48" s="46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6">
        <v>5600</v>
      </c>
      <c r="B49" s="9" t="s">
        <v>104</v>
      </c>
      <c r="C49" s="13">
        <v>1400000</v>
      </c>
      <c r="D49" s="13">
        <v>-83837.539999999994</v>
      </c>
      <c r="E49" s="13">
        <f t="shared" si="0"/>
        <v>1316162.46</v>
      </c>
      <c r="F49" s="13">
        <v>208293.09</v>
      </c>
      <c r="G49" s="13">
        <v>208293.09</v>
      </c>
      <c r="H49" s="13">
        <f t="shared" si="1"/>
        <v>1107869.3699999999</v>
      </c>
    </row>
    <row r="50" spans="1:8" x14ac:dyDescent="0.2">
      <c r="A50" s="46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6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6">
        <v>5900</v>
      </c>
      <c r="B52" s="9" t="s">
        <v>107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5" t="s">
        <v>66</v>
      </c>
      <c r="B53" s="5"/>
      <c r="C53" s="13">
        <f>SUM(C54:C56)</f>
        <v>200000</v>
      </c>
      <c r="D53" s="13">
        <f>SUM(D54:D56)</f>
        <v>0</v>
      </c>
      <c r="E53" s="13">
        <f t="shared" si="0"/>
        <v>200000</v>
      </c>
      <c r="F53" s="13">
        <f>SUM(F54:F56)</f>
        <v>0</v>
      </c>
      <c r="G53" s="13">
        <f>SUM(G54:G56)</f>
        <v>0</v>
      </c>
      <c r="H53" s="13">
        <f t="shared" si="1"/>
        <v>200000</v>
      </c>
    </row>
    <row r="54" spans="1:8" x14ac:dyDescent="0.2">
      <c r="A54" s="46">
        <v>6100</v>
      </c>
      <c r="B54" s="9" t="s">
        <v>108</v>
      </c>
      <c r="C54" s="13">
        <v>200000</v>
      </c>
      <c r="D54" s="13">
        <v>0</v>
      </c>
      <c r="E54" s="13">
        <f t="shared" si="0"/>
        <v>200000</v>
      </c>
      <c r="F54" s="13">
        <v>0</v>
      </c>
      <c r="G54" s="13">
        <v>0</v>
      </c>
      <c r="H54" s="13">
        <f t="shared" si="1"/>
        <v>200000</v>
      </c>
    </row>
    <row r="55" spans="1:8" x14ac:dyDescent="0.2">
      <c r="A55" s="46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6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5" t="s">
        <v>67</v>
      </c>
      <c r="B57" s="5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6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6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6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6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6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6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6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5" t="s">
        <v>68</v>
      </c>
      <c r="B65" s="5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6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6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6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5" t="s">
        <v>69</v>
      </c>
      <c r="B69" s="5"/>
      <c r="C69" s="13">
        <f>SUM(C70:C76)</f>
        <v>300000</v>
      </c>
      <c r="D69" s="13">
        <f>SUM(D70:D76)</f>
        <v>0</v>
      </c>
      <c r="E69" s="13">
        <f t="shared" si="0"/>
        <v>300000</v>
      </c>
      <c r="F69" s="13">
        <f>SUM(F70:F76)</f>
        <v>0</v>
      </c>
      <c r="G69" s="13">
        <f>SUM(G70:G76)</f>
        <v>0</v>
      </c>
      <c r="H69" s="13">
        <f t="shared" si="1"/>
        <v>300000</v>
      </c>
    </row>
    <row r="70" spans="1:8" x14ac:dyDescent="0.2">
      <c r="A70" s="46">
        <v>9100</v>
      </c>
      <c r="B70" s="9" t="s">
        <v>118</v>
      </c>
      <c r="C70" s="13">
        <v>300000</v>
      </c>
      <c r="D70" s="13">
        <v>0</v>
      </c>
      <c r="E70" s="13">
        <f t="shared" ref="E70:E76" si="2">C70+D70</f>
        <v>300000</v>
      </c>
      <c r="F70" s="13">
        <v>0</v>
      </c>
      <c r="G70" s="13">
        <v>0</v>
      </c>
      <c r="H70" s="13">
        <f t="shared" ref="H70:H76" si="3">E70-F70</f>
        <v>300000</v>
      </c>
    </row>
    <row r="71" spans="1:8" x14ac:dyDescent="0.2">
      <c r="A71" s="46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6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6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6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6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6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6"/>
      <c r="B77" s="11" t="s">
        <v>53</v>
      </c>
      <c r="C77" s="15">
        <f t="shared" ref="C77:H77" si="4">SUM(C5+C13+C23+C33+C43+C53+C57+C65+C69)</f>
        <v>12786009.84</v>
      </c>
      <c r="D77" s="15">
        <f t="shared" si="4"/>
        <v>-118530.11999999997</v>
      </c>
      <c r="E77" s="15">
        <f t="shared" si="4"/>
        <v>12667479.720000003</v>
      </c>
      <c r="F77" s="15">
        <f t="shared" si="4"/>
        <v>1972581.22</v>
      </c>
      <c r="G77" s="15">
        <f t="shared" si="4"/>
        <v>1972064.5</v>
      </c>
      <c r="H77" s="15">
        <f t="shared" si="4"/>
        <v>10694898.5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7" t="s">
        <v>129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3"/>
      <c r="B5" s="16"/>
      <c r="C5" s="19"/>
      <c r="D5" s="19"/>
      <c r="E5" s="19"/>
      <c r="F5" s="19"/>
      <c r="G5" s="19"/>
      <c r="H5" s="19"/>
    </row>
    <row r="6" spans="1:8" x14ac:dyDescent="0.2">
      <c r="A6" s="3"/>
      <c r="B6" s="16" t="s">
        <v>0</v>
      </c>
      <c r="C6" s="13">
        <v>23691830</v>
      </c>
      <c r="D6" s="13">
        <v>83837.539999999994</v>
      </c>
      <c r="E6" s="13">
        <f>C6+D6</f>
        <v>23775667.539999999</v>
      </c>
      <c r="F6" s="13">
        <v>3996723.45</v>
      </c>
      <c r="G6" s="13">
        <v>3935117.64</v>
      </c>
      <c r="H6" s="13">
        <f>E6-F6</f>
        <v>19778944.09</v>
      </c>
    </row>
    <row r="7" spans="1:8" x14ac:dyDescent="0.2">
      <c r="A7" s="3"/>
      <c r="B7" s="16"/>
      <c r="C7" s="13"/>
      <c r="D7" s="13"/>
      <c r="E7" s="13"/>
      <c r="F7" s="13"/>
      <c r="G7" s="13"/>
      <c r="H7" s="13"/>
    </row>
    <row r="8" spans="1:8" x14ac:dyDescent="0.2">
      <c r="A8" s="3"/>
      <c r="B8" s="16" t="s">
        <v>1</v>
      </c>
      <c r="C8" s="13">
        <v>1630000</v>
      </c>
      <c r="D8" s="13">
        <v>-83837.539999999994</v>
      </c>
      <c r="E8" s="13">
        <f>C8+D8</f>
        <v>1546162.46</v>
      </c>
      <c r="F8" s="13">
        <v>208293.09</v>
      </c>
      <c r="G8" s="13">
        <v>208293.09</v>
      </c>
      <c r="H8" s="13">
        <f>E8-F8</f>
        <v>1337869.3699999999</v>
      </c>
    </row>
    <row r="9" spans="1:8" x14ac:dyDescent="0.2">
      <c r="A9" s="3"/>
      <c r="B9" s="16"/>
      <c r="C9" s="13"/>
      <c r="D9" s="13"/>
      <c r="E9" s="13"/>
      <c r="F9" s="13"/>
      <c r="G9" s="13"/>
      <c r="H9" s="13"/>
    </row>
    <row r="10" spans="1:8" x14ac:dyDescent="0.2">
      <c r="A10" s="3"/>
      <c r="B10" s="16" t="s">
        <v>2</v>
      </c>
      <c r="C10" s="13">
        <v>300000</v>
      </c>
      <c r="D10" s="13">
        <v>0</v>
      </c>
      <c r="E10" s="13">
        <f>C10+D10</f>
        <v>300000</v>
      </c>
      <c r="F10" s="13">
        <v>0</v>
      </c>
      <c r="G10" s="13">
        <v>0</v>
      </c>
      <c r="H10" s="13">
        <f>E10-F10</f>
        <v>300000</v>
      </c>
    </row>
    <row r="11" spans="1:8" x14ac:dyDescent="0.2">
      <c r="A11" s="3"/>
      <c r="B11" s="16"/>
      <c r="C11" s="13"/>
      <c r="D11" s="13"/>
      <c r="E11" s="13"/>
      <c r="F11" s="13"/>
      <c r="G11" s="13"/>
      <c r="H11" s="13"/>
    </row>
    <row r="12" spans="1:8" x14ac:dyDescent="0.2">
      <c r="A12" s="3"/>
      <c r="B12" s="16" t="s">
        <v>41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x14ac:dyDescent="0.2">
      <c r="A13" s="3"/>
      <c r="B13" s="16"/>
      <c r="C13" s="13"/>
      <c r="D13" s="13"/>
      <c r="E13" s="13"/>
      <c r="F13" s="13"/>
      <c r="G13" s="13"/>
      <c r="H13" s="13"/>
    </row>
    <row r="14" spans="1:8" x14ac:dyDescent="0.2">
      <c r="A14" s="3"/>
      <c r="B14" s="16" t="s">
        <v>38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7"/>
      <c r="C15" s="14"/>
      <c r="D15" s="14"/>
      <c r="E15" s="14"/>
      <c r="F15" s="14"/>
      <c r="G15" s="14"/>
      <c r="H15" s="14"/>
    </row>
    <row r="16" spans="1:8" x14ac:dyDescent="0.2">
      <c r="A16" s="18"/>
      <c r="B16" s="11" t="s">
        <v>53</v>
      </c>
      <c r="C16" s="15">
        <f>SUM(C6+C8+C10+C12+C14)</f>
        <v>25621830</v>
      </c>
      <c r="D16" s="15">
        <f>SUM(D6+D8+D10+D12+D14)</f>
        <v>0</v>
      </c>
      <c r="E16" s="15">
        <f>SUM(E6+E8+E10+E12+E14)</f>
        <v>25621830</v>
      </c>
      <c r="F16" s="15">
        <f t="shared" ref="F16:H16" si="0">SUM(F6+F8+F10+F12+F14)</f>
        <v>4205016.54</v>
      </c>
      <c r="G16" s="15">
        <f t="shared" si="0"/>
        <v>4143410.73</v>
      </c>
      <c r="H16" s="15">
        <f t="shared" si="0"/>
        <v>21416813.460000001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showGridLines="0" workbookViewId="0">
      <selection activeCell="A15" sqref="A15:J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7" t="s">
        <v>139</v>
      </c>
      <c r="B1" s="48"/>
      <c r="C1" s="48"/>
      <c r="D1" s="48"/>
      <c r="E1" s="48"/>
      <c r="F1" s="48"/>
      <c r="G1" s="48"/>
      <c r="H1" s="49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2" t="s">
        <v>54</v>
      </c>
      <c r="B3" s="53"/>
      <c r="C3" s="47" t="s">
        <v>60</v>
      </c>
      <c r="D3" s="48"/>
      <c r="E3" s="48"/>
      <c r="F3" s="48"/>
      <c r="G3" s="49"/>
      <c r="H3" s="50" t="s">
        <v>59</v>
      </c>
    </row>
    <row r="4" spans="1:8" ht="24.95" customHeight="1" x14ac:dyDescent="0.2">
      <c r="A4" s="54"/>
      <c r="B4" s="55"/>
      <c r="C4" s="7" t="s">
        <v>55</v>
      </c>
      <c r="D4" s="7" t="s">
        <v>125</v>
      </c>
      <c r="E4" s="7" t="s">
        <v>56</v>
      </c>
      <c r="F4" s="7" t="s">
        <v>57</v>
      </c>
      <c r="G4" s="7" t="s">
        <v>58</v>
      </c>
      <c r="H4" s="51"/>
    </row>
    <row r="5" spans="1:8" x14ac:dyDescent="0.2">
      <c r="A5" s="56"/>
      <c r="B5" s="57"/>
      <c r="C5" s="8">
        <v>1</v>
      </c>
      <c r="D5" s="8">
        <v>2</v>
      </c>
      <c r="E5" s="8" t="s">
        <v>126</v>
      </c>
      <c r="F5" s="8">
        <v>4</v>
      </c>
      <c r="G5" s="8">
        <v>5</v>
      </c>
      <c r="H5" s="8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2" t="s">
        <v>130</v>
      </c>
      <c r="B7" s="20"/>
      <c r="C7" s="13">
        <v>2143829.88</v>
      </c>
      <c r="D7" s="13">
        <v>-17325.34</v>
      </c>
      <c r="E7" s="13">
        <f>C7+D7</f>
        <v>2126504.54</v>
      </c>
      <c r="F7" s="13">
        <v>263738.5</v>
      </c>
      <c r="G7" s="13">
        <v>263738.5</v>
      </c>
      <c r="H7" s="13">
        <f>E7-F7</f>
        <v>1862766.04</v>
      </c>
    </row>
    <row r="8" spans="1:8" x14ac:dyDescent="0.2">
      <c r="A8" s="2" t="s">
        <v>131</v>
      </c>
      <c r="B8" s="20"/>
      <c r="C8" s="13">
        <v>3333615.1</v>
      </c>
      <c r="D8" s="13">
        <v>28933.599999999999</v>
      </c>
      <c r="E8" s="13">
        <f t="shared" ref="E8:E13" si="0">C8+D8</f>
        <v>3362548.7</v>
      </c>
      <c r="F8" s="13">
        <v>347439.41</v>
      </c>
      <c r="G8" s="13">
        <v>346941.82</v>
      </c>
      <c r="H8" s="13">
        <f t="shared" ref="H8:H13" si="1">E8-F8</f>
        <v>3015109.29</v>
      </c>
    </row>
    <row r="9" spans="1:8" x14ac:dyDescent="0.2">
      <c r="A9" s="2" t="s">
        <v>132</v>
      </c>
      <c r="B9" s="20"/>
      <c r="C9" s="13">
        <v>248642.67</v>
      </c>
      <c r="D9" s="13">
        <v>951.72</v>
      </c>
      <c r="E9" s="13">
        <f t="shared" si="0"/>
        <v>249594.39</v>
      </c>
      <c r="F9" s="13">
        <v>40445.660000000003</v>
      </c>
      <c r="G9" s="13">
        <v>40445.660000000003</v>
      </c>
      <c r="H9" s="13">
        <f t="shared" si="1"/>
        <v>209148.73</v>
      </c>
    </row>
    <row r="10" spans="1:8" x14ac:dyDescent="0.2">
      <c r="A10" s="2" t="s">
        <v>133</v>
      </c>
      <c r="B10" s="20"/>
      <c r="C10" s="13">
        <v>4584843.0599999996</v>
      </c>
      <c r="D10" s="13">
        <v>24954.86</v>
      </c>
      <c r="E10" s="13">
        <f t="shared" si="0"/>
        <v>4609797.92</v>
      </c>
      <c r="F10" s="13">
        <v>712264.53</v>
      </c>
      <c r="G10" s="13">
        <v>697548.11</v>
      </c>
      <c r="H10" s="13">
        <f t="shared" si="1"/>
        <v>3897533.3899999997</v>
      </c>
    </row>
    <row r="11" spans="1:8" x14ac:dyDescent="0.2">
      <c r="A11" s="2" t="s">
        <v>134</v>
      </c>
      <c r="B11" s="20"/>
      <c r="C11" s="13">
        <v>862090.1</v>
      </c>
      <c r="D11" s="13">
        <v>54008.67</v>
      </c>
      <c r="E11" s="13">
        <f t="shared" si="0"/>
        <v>916098.77</v>
      </c>
      <c r="F11" s="13">
        <v>106128.45</v>
      </c>
      <c r="G11" s="13">
        <v>106128.45</v>
      </c>
      <c r="H11" s="13">
        <f t="shared" si="1"/>
        <v>809970.32000000007</v>
      </c>
    </row>
    <row r="12" spans="1:8" x14ac:dyDescent="0.2">
      <c r="A12" s="2" t="s">
        <v>135</v>
      </c>
      <c r="B12" s="20"/>
      <c r="C12" s="13">
        <v>7609099.8399999999</v>
      </c>
      <c r="D12" s="13">
        <v>-10863.85</v>
      </c>
      <c r="E12" s="13">
        <f t="shared" si="0"/>
        <v>7598235.9900000002</v>
      </c>
      <c r="F12" s="13">
        <v>1746429.38</v>
      </c>
      <c r="G12" s="13">
        <v>1700037.58</v>
      </c>
      <c r="H12" s="13">
        <f t="shared" si="1"/>
        <v>5851806.6100000003</v>
      </c>
    </row>
    <row r="13" spans="1:8" x14ac:dyDescent="0.2">
      <c r="A13" s="2" t="s">
        <v>136</v>
      </c>
      <c r="B13" s="20"/>
      <c r="C13" s="13">
        <v>2994395.18</v>
      </c>
      <c r="D13" s="13">
        <v>-80659.66</v>
      </c>
      <c r="E13" s="13">
        <f t="shared" si="0"/>
        <v>2913735.52</v>
      </c>
      <c r="F13" s="13">
        <v>321813.83</v>
      </c>
      <c r="G13" s="13">
        <v>321813.83</v>
      </c>
      <c r="H13" s="13">
        <f t="shared" si="1"/>
        <v>2591921.69</v>
      </c>
    </row>
    <row r="14" spans="1:8" x14ac:dyDescent="0.2">
      <c r="A14" s="2" t="s">
        <v>137</v>
      </c>
      <c r="B14" s="20"/>
      <c r="C14" s="13">
        <v>3077162.87</v>
      </c>
      <c r="D14" s="13">
        <v>0</v>
      </c>
      <c r="E14" s="13">
        <f t="shared" ref="E14" si="2">C14+D14</f>
        <v>3077162.87</v>
      </c>
      <c r="F14" s="13">
        <v>495015.59</v>
      </c>
      <c r="G14" s="13">
        <v>495015.59</v>
      </c>
      <c r="H14" s="13">
        <f t="shared" ref="H14" si="3">E14-F14</f>
        <v>2582147.2800000003</v>
      </c>
    </row>
    <row r="15" spans="1:8" x14ac:dyDescent="0.2">
      <c r="A15" s="2" t="s">
        <v>138</v>
      </c>
      <c r="B15" s="20"/>
      <c r="C15" s="13">
        <v>768151.3</v>
      </c>
      <c r="D15" s="13">
        <v>0</v>
      </c>
      <c r="E15" s="13">
        <f t="shared" ref="E15" si="4">C15+D15</f>
        <v>768151.3</v>
      </c>
      <c r="F15" s="13">
        <v>171741.19</v>
      </c>
      <c r="G15" s="13">
        <v>171741.19</v>
      </c>
      <c r="H15" s="13">
        <f t="shared" ref="H15" si="5">E15-F15</f>
        <v>596410.1100000001</v>
      </c>
    </row>
    <row r="16" spans="1:8" x14ac:dyDescent="0.2">
      <c r="A16" s="2"/>
      <c r="B16" s="20"/>
      <c r="C16" s="13"/>
      <c r="D16" s="13"/>
      <c r="E16" s="13"/>
      <c r="F16" s="13"/>
      <c r="G16" s="13"/>
      <c r="H16" s="13"/>
    </row>
    <row r="17" spans="1:8" x14ac:dyDescent="0.2">
      <c r="A17" s="2"/>
      <c r="B17" s="23"/>
      <c r="C17" s="14"/>
      <c r="D17" s="14"/>
      <c r="E17" s="14"/>
      <c r="F17" s="14"/>
      <c r="G17" s="14"/>
      <c r="H17" s="14"/>
    </row>
    <row r="18" spans="1:8" x14ac:dyDescent="0.2">
      <c r="A18" s="24"/>
      <c r="B18" s="44" t="s">
        <v>53</v>
      </c>
      <c r="C18" s="21">
        <f t="shared" ref="C18:H18" si="6">SUM(C7:C17)</f>
        <v>25621830</v>
      </c>
      <c r="D18" s="21">
        <f t="shared" si="6"/>
        <v>-1.4551915228366852E-11</v>
      </c>
      <c r="E18" s="21">
        <f t="shared" si="6"/>
        <v>25621830.000000004</v>
      </c>
      <c r="F18" s="21">
        <f t="shared" si="6"/>
        <v>4205016.54</v>
      </c>
      <c r="G18" s="21">
        <f t="shared" si="6"/>
        <v>4143410.73</v>
      </c>
      <c r="H18" s="21">
        <f t="shared" si="6"/>
        <v>21416813.460000001</v>
      </c>
    </row>
    <row r="21" spans="1:8" ht="45" customHeight="1" x14ac:dyDescent="0.2">
      <c r="A21" s="47" t="s">
        <v>140</v>
      </c>
      <c r="B21" s="48"/>
      <c r="C21" s="48"/>
      <c r="D21" s="48"/>
      <c r="E21" s="48"/>
      <c r="F21" s="48"/>
      <c r="G21" s="48"/>
      <c r="H21" s="49"/>
    </row>
    <row r="23" spans="1:8" x14ac:dyDescent="0.2">
      <c r="A23" s="52" t="s">
        <v>54</v>
      </c>
      <c r="B23" s="53"/>
      <c r="C23" s="47" t="s">
        <v>60</v>
      </c>
      <c r="D23" s="48"/>
      <c r="E23" s="48"/>
      <c r="F23" s="48"/>
      <c r="G23" s="49"/>
      <c r="H23" s="50" t="s">
        <v>59</v>
      </c>
    </row>
    <row r="24" spans="1:8" ht="22.5" x14ac:dyDescent="0.2">
      <c r="A24" s="54"/>
      <c r="B24" s="55"/>
      <c r="C24" s="7" t="s">
        <v>55</v>
      </c>
      <c r="D24" s="7" t="s">
        <v>125</v>
      </c>
      <c r="E24" s="7" t="s">
        <v>56</v>
      </c>
      <c r="F24" s="7" t="s">
        <v>57</v>
      </c>
      <c r="G24" s="7" t="s">
        <v>58</v>
      </c>
      <c r="H24" s="51"/>
    </row>
    <row r="25" spans="1:8" x14ac:dyDescent="0.2">
      <c r="A25" s="56"/>
      <c r="B25" s="57"/>
      <c r="C25" s="8">
        <v>1</v>
      </c>
      <c r="D25" s="8">
        <v>2</v>
      </c>
      <c r="E25" s="8" t="s">
        <v>126</v>
      </c>
      <c r="F25" s="8">
        <v>4</v>
      </c>
      <c r="G25" s="8">
        <v>5</v>
      </c>
      <c r="H25" s="8" t="s">
        <v>127</v>
      </c>
    </row>
    <row r="26" spans="1:8" x14ac:dyDescent="0.2">
      <c r="A26" s="26"/>
      <c r="B26" s="27"/>
      <c r="C26" s="31"/>
      <c r="D26" s="31"/>
      <c r="E26" s="31"/>
      <c r="F26" s="31"/>
      <c r="G26" s="31"/>
      <c r="H26" s="31"/>
    </row>
    <row r="27" spans="1:8" x14ac:dyDescent="0.2">
      <c r="A27" s="2" t="s">
        <v>8</v>
      </c>
      <c r="C27" s="32">
        <v>0</v>
      </c>
      <c r="D27" s="32">
        <v>0</v>
      </c>
      <c r="E27" s="32">
        <f>C27+D27</f>
        <v>0</v>
      </c>
      <c r="F27" s="32">
        <v>0</v>
      </c>
      <c r="G27" s="32">
        <v>0</v>
      </c>
      <c r="H27" s="32">
        <f>E27-F27</f>
        <v>0</v>
      </c>
    </row>
    <row r="28" spans="1:8" x14ac:dyDescent="0.2">
      <c r="A28" s="2" t="s">
        <v>9</v>
      </c>
      <c r="C28" s="32">
        <v>0</v>
      </c>
      <c r="D28" s="32">
        <v>0</v>
      </c>
      <c r="E28" s="32">
        <f t="shared" ref="E28:E30" si="7">C28+D28</f>
        <v>0</v>
      </c>
      <c r="F28" s="32">
        <v>0</v>
      </c>
      <c r="G28" s="32">
        <v>0</v>
      </c>
      <c r="H28" s="32">
        <f t="shared" ref="H28:H30" si="8">E28-F28</f>
        <v>0</v>
      </c>
    </row>
    <row r="29" spans="1:8" x14ac:dyDescent="0.2">
      <c r="A29" s="2" t="s">
        <v>10</v>
      </c>
      <c r="C29" s="32">
        <v>0</v>
      </c>
      <c r="D29" s="32">
        <v>0</v>
      </c>
      <c r="E29" s="32">
        <f t="shared" si="7"/>
        <v>0</v>
      </c>
      <c r="F29" s="32">
        <v>0</v>
      </c>
      <c r="G29" s="32">
        <v>0</v>
      </c>
      <c r="H29" s="32">
        <f t="shared" si="8"/>
        <v>0</v>
      </c>
    </row>
    <row r="30" spans="1:8" x14ac:dyDescent="0.2">
      <c r="A30" s="2" t="s">
        <v>11</v>
      </c>
      <c r="C30" s="32">
        <v>0</v>
      </c>
      <c r="D30" s="32">
        <v>0</v>
      </c>
      <c r="E30" s="32">
        <f t="shared" si="7"/>
        <v>0</v>
      </c>
      <c r="F30" s="32">
        <v>0</v>
      </c>
      <c r="G30" s="32">
        <v>0</v>
      </c>
      <c r="H30" s="32">
        <f t="shared" si="8"/>
        <v>0</v>
      </c>
    </row>
    <row r="31" spans="1:8" x14ac:dyDescent="0.2">
      <c r="A31" s="2"/>
      <c r="C31" s="33"/>
      <c r="D31" s="33"/>
      <c r="E31" s="33"/>
      <c r="F31" s="33"/>
      <c r="G31" s="33"/>
      <c r="H31" s="33"/>
    </row>
    <row r="32" spans="1:8" x14ac:dyDescent="0.2">
      <c r="A32" s="24"/>
      <c r="B32" s="44" t="s">
        <v>53</v>
      </c>
      <c r="C32" s="21">
        <f>SUM(C27:C31)</f>
        <v>0</v>
      </c>
      <c r="D32" s="21">
        <f>SUM(D27:D31)</f>
        <v>0</v>
      </c>
      <c r="E32" s="21">
        <f>SUM(E27:E30)</f>
        <v>0</v>
      </c>
      <c r="F32" s="21">
        <f>SUM(F27:F30)</f>
        <v>0</v>
      </c>
      <c r="G32" s="21">
        <f>SUM(G27:G30)</f>
        <v>0</v>
      </c>
      <c r="H32" s="21">
        <f>SUM(H27:H30)</f>
        <v>0</v>
      </c>
    </row>
    <row r="35" spans="1:8" ht="45" customHeight="1" x14ac:dyDescent="0.2">
      <c r="A35" s="47" t="s">
        <v>141</v>
      </c>
      <c r="B35" s="48"/>
      <c r="C35" s="48"/>
      <c r="D35" s="48"/>
      <c r="E35" s="48"/>
      <c r="F35" s="48"/>
      <c r="G35" s="48"/>
      <c r="H35" s="49"/>
    </row>
    <row r="36" spans="1:8" x14ac:dyDescent="0.2">
      <c r="A36" s="52" t="s">
        <v>54</v>
      </c>
      <c r="B36" s="53"/>
      <c r="C36" s="47" t="s">
        <v>60</v>
      </c>
      <c r="D36" s="48"/>
      <c r="E36" s="48"/>
      <c r="F36" s="48"/>
      <c r="G36" s="49"/>
      <c r="H36" s="50" t="s">
        <v>59</v>
      </c>
    </row>
    <row r="37" spans="1:8" ht="22.5" x14ac:dyDescent="0.2">
      <c r="A37" s="54"/>
      <c r="B37" s="55"/>
      <c r="C37" s="7" t="s">
        <v>55</v>
      </c>
      <c r="D37" s="7" t="s">
        <v>125</v>
      </c>
      <c r="E37" s="7" t="s">
        <v>56</v>
      </c>
      <c r="F37" s="7" t="s">
        <v>57</v>
      </c>
      <c r="G37" s="7" t="s">
        <v>58</v>
      </c>
      <c r="H37" s="51"/>
    </row>
    <row r="38" spans="1:8" x14ac:dyDescent="0.2">
      <c r="A38" s="56"/>
      <c r="B38" s="57"/>
      <c r="C38" s="8">
        <v>1</v>
      </c>
      <c r="D38" s="8">
        <v>2</v>
      </c>
      <c r="E38" s="8" t="s">
        <v>126</v>
      </c>
      <c r="F38" s="8">
        <v>4</v>
      </c>
      <c r="G38" s="8">
        <v>5</v>
      </c>
      <c r="H38" s="8" t="s">
        <v>127</v>
      </c>
    </row>
    <row r="39" spans="1:8" x14ac:dyDescent="0.2">
      <c r="A39" s="26"/>
      <c r="B39" s="27"/>
      <c r="C39" s="31"/>
      <c r="D39" s="31"/>
      <c r="E39" s="31"/>
      <c r="F39" s="31"/>
      <c r="G39" s="31"/>
      <c r="H39" s="31"/>
    </row>
    <row r="40" spans="1:8" ht="22.5" x14ac:dyDescent="0.2">
      <c r="A40" s="2"/>
      <c r="B40" s="29" t="s">
        <v>13</v>
      </c>
      <c r="C40" s="32">
        <v>0</v>
      </c>
      <c r="D40" s="32">
        <v>0</v>
      </c>
      <c r="E40" s="32">
        <f>C40+D40</f>
        <v>0</v>
      </c>
      <c r="F40" s="32">
        <v>0</v>
      </c>
      <c r="G40" s="32">
        <v>0</v>
      </c>
      <c r="H40" s="32">
        <f>E40-F40</f>
        <v>0</v>
      </c>
    </row>
    <row r="41" spans="1:8" x14ac:dyDescent="0.2">
      <c r="A41" s="2"/>
      <c r="B41" s="29"/>
      <c r="C41" s="32"/>
      <c r="D41" s="32"/>
      <c r="E41" s="32"/>
      <c r="F41" s="32"/>
      <c r="G41" s="32"/>
      <c r="H41" s="32"/>
    </row>
    <row r="42" spans="1:8" x14ac:dyDescent="0.2">
      <c r="A42" s="2"/>
      <c r="B42" s="29" t="s">
        <v>12</v>
      </c>
      <c r="C42" s="32">
        <v>0</v>
      </c>
      <c r="D42" s="32">
        <v>0</v>
      </c>
      <c r="E42" s="32">
        <f>C42+D42</f>
        <v>0</v>
      </c>
      <c r="F42" s="32">
        <v>0</v>
      </c>
      <c r="G42" s="32">
        <v>0</v>
      </c>
      <c r="H42" s="32">
        <f>E42-F42</f>
        <v>0</v>
      </c>
    </row>
    <row r="43" spans="1:8" x14ac:dyDescent="0.2">
      <c r="A43" s="2"/>
      <c r="B43" s="29"/>
      <c r="C43" s="32"/>
      <c r="D43" s="32"/>
      <c r="E43" s="32"/>
      <c r="F43" s="32"/>
      <c r="G43" s="32"/>
      <c r="H43" s="32"/>
    </row>
    <row r="44" spans="1:8" ht="22.5" x14ac:dyDescent="0.2">
      <c r="A44" s="2"/>
      <c r="B44" s="29" t="s">
        <v>14</v>
      </c>
      <c r="C44" s="32">
        <v>0</v>
      </c>
      <c r="D44" s="32">
        <v>0</v>
      </c>
      <c r="E44" s="32">
        <f>C44+D44</f>
        <v>0</v>
      </c>
      <c r="F44" s="32">
        <v>0</v>
      </c>
      <c r="G44" s="32">
        <v>0</v>
      </c>
      <c r="H44" s="32">
        <f>E44-F44</f>
        <v>0</v>
      </c>
    </row>
    <row r="45" spans="1:8" x14ac:dyDescent="0.2">
      <c r="A45" s="2"/>
      <c r="B45" s="29"/>
      <c r="C45" s="32"/>
      <c r="D45" s="32"/>
      <c r="E45" s="32"/>
      <c r="F45" s="32"/>
      <c r="G45" s="32"/>
      <c r="H45" s="32"/>
    </row>
    <row r="46" spans="1:8" ht="22.5" x14ac:dyDescent="0.2">
      <c r="A46" s="2"/>
      <c r="B46" s="29" t="s">
        <v>26</v>
      </c>
      <c r="C46" s="32">
        <v>0</v>
      </c>
      <c r="D46" s="32">
        <v>0</v>
      </c>
      <c r="E46" s="32">
        <f>C46+D46</f>
        <v>0</v>
      </c>
      <c r="F46" s="32">
        <v>0</v>
      </c>
      <c r="G46" s="32">
        <v>0</v>
      </c>
      <c r="H46" s="32">
        <f>E46-F46</f>
        <v>0</v>
      </c>
    </row>
    <row r="47" spans="1:8" x14ac:dyDescent="0.2">
      <c r="A47" s="2"/>
      <c r="B47" s="29"/>
      <c r="C47" s="32"/>
      <c r="D47" s="32"/>
      <c r="E47" s="32"/>
      <c r="F47" s="32"/>
      <c r="G47" s="32"/>
      <c r="H47" s="32"/>
    </row>
    <row r="48" spans="1:8" ht="22.5" x14ac:dyDescent="0.2">
      <c r="A48" s="2"/>
      <c r="B48" s="29" t="s">
        <v>27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2"/>
      <c r="B49" s="29"/>
      <c r="C49" s="32"/>
      <c r="D49" s="32"/>
      <c r="E49" s="32"/>
      <c r="F49" s="32"/>
      <c r="G49" s="32"/>
      <c r="H49" s="32"/>
    </row>
    <row r="50" spans="1:8" ht="22.5" x14ac:dyDescent="0.2">
      <c r="A50" s="2"/>
      <c r="B50" s="29" t="s">
        <v>34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2"/>
      <c r="B51" s="29"/>
      <c r="C51" s="32"/>
      <c r="D51" s="32"/>
      <c r="E51" s="32"/>
      <c r="F51" s="32"/>
      <c r="G51" s="32"/>
      <c r="H51" s="32"/>
    </row>
    <row r="52" spans="1:8" x14ac:dyDescent="0.2">
      <c r="A52" s="2"/>
      <c r="B52" s="29" t="s">
        <v>15</v>
      </c>
      <c r="C52" s="32">
        <v>0</v>
      </c>
      <c r="D52" s="32">
        <v>0</v>
      </c>
      <c r="E52" s="32">
        <f>C52+D52</f>
        <v>0</v>
      </c>
      <c r="F52" s="32">
        <v>0</v>
      </c>
      <c r="G52" s="32">
        <v>0</v>
      </c>
      <c r="H52" s="32">
        <f>E52-F52</f>
        <v>0</v>
      </c>
    </row>
    <row r="53" spans="1:8" x14ac:dyDescent="0.2">
      <c r="A53" s="28"/>
      <c r="B53" s="30"/>
      <c r="C53" s="33"/>
      <c r="D53" s="33"/>
      <c r="E53" s="33"/>
      <c r="F53" s="33"/>
      <c r="G53" s="33"/>
      <c r="H53" s="33"/>
    </row>
    <row r="54" spans="1:8" x14ac:dyDescent="0.2">
      <c r="A54" s="24"/>
      <c r="B54" s="44" t="s">
        <v>53</v>
      </c>
      <c r="C54" s="21">
        <f t="shared" ref="C54:H54" si="9">SUM(C40:C52)</f>
        <v>0</v>
      </c>
      <c r="D54" s="21">
        <f t="shared" si="9"/>
        <v>0</v>
      </c>
      <c r="E54" s="21">
        <f t="shared" si="9"/>
        <v>0</v>
      </c>
      <c r="F54" s="21">
        <f t="shared" si="9"/>
        <v>0</v>
      </c>
      <c r="G54" s="21">
        <f t="shared" si="9"/>
        <v>0</v>
      </c>
      <c r="H54" s="21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47" t="s">
        <v>142</v>
      </c>
      <c r="B1" s="48"/>
      <c r="C1" s="48"/>
      <c r="D1" s="48"/>
      <c r="E1" s="48"/>
      <c r="F1" s="48"/>
      <c r="G1" s="48"/>
      <c r="H1" s="49"/>
    </row>
    <row r="2" spans="1:8" x14ac:dyDescent="0.2">
      <c r="A2" s="52" t="s">
        <v>54</v>
      </c>
      <c r="B2" s="53"/>
      <c r="C2" s="47" t="s">
        <v>60</v>
      </c>
      <c r="D2" s="48"/>
      <c r="E2" s="48"/>
      <c r="F2" s="48"/>
      <c r="G2" s="49"/>
      <c r="H2" s="50" t="s">
        <v>59</v>
      </c>
    </row>
    <row r="3" spans="1:8" ht="24.95" customHeight="1" x14ac:dyDescent="0.2">
      <c r="A3" s="54"/>
      <c r="B3" s="55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1"/>
    </row>
    <row r="4" spans="1:8" x14ac:dyDescent="0.2">
      <c r="A4" s="56"/>
      <c r="B4" s="57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1"/>
      <c r="B5" s="42"/>
      <c r="C5" s="12"/>
      <c r="D5" s="12"/>
      <c r="E5" s="12"/>
      <c r="F5" s="12"/>
      <c r="G5" s="12"/>
      <c r="H5" s="12"/>
    </row>
    <row r="6" spans="1:8" x14ac:dyDescent="0.2">
      <c r="A6" s="38" t="s">
        <v>16</v>
      </c>
      <c r="B6" s="36"/>
      <c r="C6" s="13">
        <f t="shared" ref="C6:H6" si="0">SUM(C7:C14)</f>
        <v>3582257.77</v>
      </c>
      <c r="D6" s="13">
        <f t="shared" si="0"/>
        <v>29885.32</v>
      </c>
      <c r="E6" s="13">
        <f t="shared" si="0"/>
        <v>3612143.0900000003</v>
      </c>
      <c r="F6" s="13">
        <f t="shared" si="0"/>
        <v>387885.06999999995</v>
      </c>
      <c r="G6" s="13">
        <f t="shared" si="0"/>
        <v>387387.48</v>
      </c>
      <c r="H6" s="13">
        <f t="shared" si="0"/>
        <v>3224258.02</v>
      </c>
    </row>
    <row r="7" spans="1:8" x14ac:dyDescent="0.2">
      <c r="A7" s="35"/>
      <c r="B7" s="39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5"/>
      <c r="B8" s="39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5"/>
      <c r="B9" s="39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5"/>
      <c r="B10" s="39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5"/>
      <c r="B11" s="39" t="s">
        <v>23</v>
      </c>
      <c r="C11" s="13">
        <v>3333615.1</v>
      </c>
      <c r="D11" s="13">
        <v>28933.599999999999</v>
      </c>
      <c r="E11" s="13">
        <f t="shared" si="1"/>
        <v>3362548.7</v>
      </c>
      <c r="F11" s="13">
        <v>347439.41</v>
      </c>
      <c r="G11" s="13">
        <v>346941.82</v>
      </c>
      <c r="H11" s="13">
        <f t="shared" si="2"/>
        <v>3015109.29</v>
      </c>
    </row>
    <row r="12" spans="1:8" x14ac:dyDescent="0.2">
      <c r="A12" s="35"/>
      <c r="B12" s="39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5"/>
      <c r="B13" s="39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5"/>
      <c r="B14" s="39" t="s">
        <v>19</v>
      </c>
      <c r="C14" s="13">
        <v>248642.67</v>
      </c>
      <c r="D14" s="13">
        <v>951.72</v>
      </c>
      <c r="E14" s="13">
        <f t="shared" si="1"/>
        <v>249594.39</v>
      </c>
      <c r="F14" s="13">
        <v>40445.660000000003</v>
      </c>
      <c r="G14" s="13">
        <v>40445.660000000003</v>
      </c>
      <c r="H14" s="13">
        <f t="shared" si="2"/>
        <v>209148.73</v>
      </c>
    </row>
    <row r="15" spans="1:8" x14ac:dyDescent="0.2">
      <c r="A15" s="37"/>
      <c r="B15" s="39"/>
      <c r="C15" s="13"/>
      <c r="D15" s="13"/>
      <c r="E15" s="13"/>
      <c r="F15" s="13"/>
      <c r="G15" s="13"/>
      <c r="H15" s="13"/>
    </row>
    <row r="16" spans="1:8" x14ac:dyDescent="0.2">
      <c r="A16" s="38" t="s">
        <v>20</v>
      </c>
      <c r="B16" s="40"/>
      <c r="C16" s="13">
        <f t="shared" ref="C16:H16" si="3">SUM(C17:C23)</f>
        <v>22039572.23</v>
      </c>
      <c r="D16" s="13">
        <f t="shared" si="3"/>
        <v>-29885.32</v>
      </c>
      <c r="E16" s="13">
        <f t="shared" si="3"/>
        <v>22009686.91</v>
      </c>
      <c r="F16" s="13">
        <f t="shared" si="3"/>
        <v>3817131.4699999997</v>
      </c>
      <c r="G16" s="13">
        <f t="shared" si="3"/>
        <v>3756023.25</v>
      </c>
      <c r="H16" s="13">
        <f t="shared" si="3"/>
        <v>18192555.440000001</v>
      </c>
    </row>
    <row r="17" spans="1:8" x14ac:dyDescent="0.2">
      <c r="A17" s="35"/>
      <c r="B17" s="39" t="s">
        <v>45</v>
      </c>
      <c r="C17" s="13">
        <v>2911981.18</v>
      </c>
      <c r="D17" s="13">
        <v>-17325.34</v>
      </c>
      <c r="E17" s="13">
        <f>C17+D17</f>
        <v>2894655.8400000003</v>
      </c>
      <c r="F17" s="13">
        <v>435479.69</v>
      </c>
      <c r="G17" s="13">
        <v>435479.69</v>
      </c>
      <c r="H17" s="13">
        <f t="shared" ref="H17:H23" si="4">E17-F17</f>
        <v>2459176.1500000004</v>
      </c>
    </row>
    <row r="18" spans="1:8" x14ac:dyDescent="0.2">
      <c r="A18" s="35"/>
      <c r="B18" s="39" t="s">
        <v>28</v>
      </c>
      <c r="C18" s="13">
        <v>19127591.050000001</v>
      </c>
      <c r="D18" s="13">
        <v>-12559.98</v>
      </c>
      <c r="E18" s="13">
        <f t="shared" ref="E18:E23" si="5">C18+D18</f>
        <v>19115031.07</v>
      </c>
      <c r="F18" s="13">
        <v>3381651.78</v>
      </c>
      <c r="G18" s="13">
        <v>3320543.56</v>
      </c>
      <c r="H18" s="13">
        <f t="shared" si="4"/>
        <v>15733379.290000001</v>
      </c>
    </row>
    <row r="19" spans="1:8" x14ac:dyDescent="0.2">
      <c r="A19" s="35"/>
      <c r="B19" s="39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5"/>
      <c r="B20" s="39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5"/>
      <c r="B21" s="39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5"/>
      <c r="B22" s="39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5"/>
      <c r="B23" s="39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7"/>
      <c r="B24" s="39"/>
      <c r="C24" s="13"/>
      <c r="D24" s="13"/>
      <c r="E24" s="13"/>
      <c r="F24" s="13"/>
      <c r="G24" s="13"/>
      <c r="H24" s="13"/>
    </row>
    <row r="25" spans="1:8" x14ac:dyDescent="0.2">
      <c r="A25" s="38" t="s">
        <v>49</v>
      </c>
      <c r="B25" s="40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5"/>
      <c r="B26" s="39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5"/>
      <c r="B27" s="39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5"/>
      <c r="B28" s="39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5"/>
      <c r="B29" s="39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5"/>
      <c r="B30" s="39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5"/>
      <c r="B31" s="39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5"/>
      <c r="B32" s="39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5"/>
      <c r="B33" s="39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5"/>
      <c r="B34" s="39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7"/>
      <c r="B35" s="39"/>
      <c r="C35" s="13"/>
      <c r="D35" s="13"/>
      <c r="E35" s="13"/>
      <c r="F35" s="13"/>
      <c r="G35" s="13"/>
      <c r="H35" s="13"/>
    </row>
    <row r="36" spans="1:8" x14ac:dyDescent="0.2">
      <c r="A36" s="38" t="s">
        <v>32</v>
      </c>
      <c r="B36" s="40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5"/>
      <c r="B37" s="39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5"/>
      <c r="B38" s="39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5"/>
      <c r="B39" s="39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5"/>
      <c r="B40" s="39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7"/>
      <c r="B41" s="39"/>
      <c r="C41" s="13"/>
      <c r="D41" s="13"/>
      <c r="E41" s="13"/>
      <c r="F41" s="13"/>
      <c r="G41" s="13"/>
      <c r="H41" s="13"/>
    </row>
    <row r="42" spans="1:8" x14ac:dyDescent="0.2">
      <c r="A42" s="43"/>
      <c r="B42" s="44" t="s">
        <v>53</v>
      </c>
      <c r="C42" s="21">
        <f t="shared" ref="C42:H42" si="12">SUM(C36+C25+C16+C6)</f>
        <v>25621830</v>
      </c>
      <c r="D42" s="21">
        <f t="shared" si="12"/>
        <v>0</v>
      </c>
      <c r="E42" s="21">
        <f t="shared" si="12"/>
        <v>25621830</v>
      </c>
      <c r="F42" s="21">
        <f t="shared" si="12"/>
        <v>4205016.54</v>
      </c>
      <c r="G42" s="21">
        <f t="shared" si="12"/>
        <v>4143410.73</v>
      </c>
      <c r="H42" s="21">
        <f t="shared" si="12"/>
        <v>21416813.460000001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2018-03-08T21:21:25Z</cp:lastPrinted>
  <dcterms:created xsi:type="dcterms:W3CDTF">2014-02-10T03:37:14Z</dcterms:created>
  <dcterms:modified xsi:type="dcterms:W3CDTF">2022-10-17T17:55:52Z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