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PAS SALVATIERRA\Documents\2024\CUENTA PUBLICA 2024\1ER TRIMESTRE\EDF\"/>
    </mc:Choice>
  </mc:AlternateContent>
  <xr:revisionPtr revIDLastSave="0" documentId="13_ncr:1_{636FD7B7-061E-433A-9A86-E891788F9C3A}" xr6:coauthVersionLast="47" xr6:coauthVersionMax="47" xr10:uidLastSave="{00000000-0000-0000-0000-000000000000}"/>
  <bookViews>
    <workbookView xWindow="-120" yWindow="-120" windowWidth="29040" windowHeight="15720" firstSheet="5" activeTab="13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6" r:id="rId10"/>
    <sheet name="Formato 7 b)" sheetId="19" r:id="rId11"/>
    <sheet name="Formato 7 c)" sheetId="20" r:id="rId12"/>
    <sheet name="Formato 7 d)" sheetId="22" r:id="rId13"/>
    <sheet name="Formato 8" sheetId="25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</externalReferences>
  <definedNames>
    <definedName name="ENTE_PUBLICO">'[1]Info General'!$C$6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9" l="1"/>
  <c r="C7" i="19"/>
  <c r="A2" i="16" l="1"/>
  <c r="E77" i="9" l="1"/>
  <c r="H77" i="9" s="1"/>
  <c r="H76" i="9"/>
  <c r="E76" i="9"/>
  <c r="E75" i="9"/>
  <c r="E73" i="9" s="1"/>
  <c r="H73" i="9" s="1"/>
  <c r="H74" i="9"/>
  <c r="E74" i="9"/>
  <c r="G73" i="9"/>
  <c r="F73" i="9"/>
  <c r="D73" i="9"/>
  <c r="C73" i="9"/>
  <c r="H71" i="9"/>
  <c r="E71" i="9"/>
  <c r="E70" i="9"/>
  <c r="H70" i="9" s="1"/>
  <c r="H69" i="9"/>
  <c r="E69" i="9"/>
  <c r="E68" i="9"/>
  <c r="H68" i="9" s="1"/>
  <c r="H67" i="9"/>
  <c r="E67" i="9"/>
  <c r="E66" i="9"/>
  <c r="H66" i="9" s="1"/>
  <c r="H65" i="9"/>
  <c r="E65" i="9"/>
  <c r="E64" i="9"/>
  <c r="E62" i="9" s="1"/>
  <c r="H62" i="9" s="1"/>
  <c r="H63" i="9"/>
  <c r="E63" i="9"/>
  <c r="G62" i="9"/>
  <c r="F62" i="9"/>
  <c r="D62" i="9"/>
  <c r="C62" i="9"/>
  <c r="H60" i="9"/>
  <c r="E60" i="9"/>
  <c r="E59" i="9"/>
  <c r="H59" i="9" s="1"/>
  <c r="H58" i="9"/>
  <c r="E58" i="9"/>
  <c r="E57" i="9"/>
  <c r="H57" i="9" s="1"/>
  <c r="H56" i="9"/>
  <c r="E56" i="9"/>
  <c r="E55" i="9"/>
  <c r="E53" i="9" s="1"/>
  <c r="H53" i="9" s="1"/>
  <c r="H54" i="9"/>
  <c r="E54" i="9"/>
  <c r="G53" i="9"/>
  <c r="F53" i="9"/>
  <c r="D53" i="9"/>
  <c r="C53" i="9"/>
  <c r="H51" i="9"/>
  <c r="E51" i="9"/>
  <c r="E50" i="9"/>
  <c r="H50" i="9" s="1"/>
  <c r="H49" i="9"/>
  <c r="E49" i="9"/>
  <c r="E48" i="9"/>
  <c r="H48" i="9" s="1"/>
  <c r="H47" i="9"/>
  <c r="E47" i="9"/>
  <c r="E46" i="9"/>
  <c r="H46" i="9" s="1"/>
  <c r="H45" i="9"/>
  <c r="E45" i="9"/>
  <c r="E44" i="9"/>
  <c r="H44" i="9" s="1"/>
  <c r="G43" i="9"/>
  <c r="F43" i="9"/>
  <c r="E43" i="9"/>
  <c r="H43" i="9" s="1"/>
  <c r="D43" i="9"/>
  <c r="D42" i="9" s="1"/>
  <c r="C43" i="9"/>
  <c r="G42" i="9"/>
  <c r="F42" i="9"/>
  <c r="C42" i="9"/>
  <c r="H40" i="9"/>
  <c r="E40" i="9"/>
  <c r="E39" i="9"/>
  <c r="H39" i="9" s="1"/>
  <c r="H38" i="9"/>
  <c r="E38" i="9"/>
  <c r="E37" i="9"/>
  <c r="H37" i="9" s="1"/>
  <c r="G36" i="9"/>
  <c r="F36" i="9"/>
  <c r="E36" i="9"/>
  <c r="H36" i="9" s="1"/>
  <c r="D36" i="9"/>
  <c r="C36" i="9"/>
  <c r="E34" i="9"/>
  <c r="H34" i="9" s="1"/>
  <c r="H33" i="9"/>
  <c r="E33" i="9"/>
  <c r="E32" i="9"/>
  <c r="H32" i="9" s="1"/>
  <c r="H31" i="9"/>
  <c r="E31" i="9"/>
  <c r="E30" i="9"/>
  <c r="H30" i="9" s="1"/>
  <c r="H29" i="9"/>
  <c r="E29" i="9"/>
  <c r="E28" i="9"/>
  <c r="H28" i="9" s="1"/>
  <c r="H27" i="9"/>
  <c r="E27" i="9"/>
  <c r="E26" i="9"/>
  <c r="H26" i="9" s="1"/>
  <c r="G25" i="9"/>
  <c r="F25" i="9"/>
  <c r="E25" i="9"/>
  <c r="H25" i="9" s="1"/>
  <c r="D25" i="9"/>
  <c r="C25" i="9"/>
  <c r="E23" i="9"/>
  <c r="H23" i="9" s="1"/>
  <c r="H22" i="9"/>
  <c r="E22" i="9"/>
  <c r="E21" i="9"/>
  <c r="E16" i="9" s="1"/>
  <c r="H20" i="9"/>
  <c r="E20" i="9"/>
  <c r="E19" i="9"/>
  <c r="H19" i="9" s="1"/>
  <c r="G16" i="9"/>
  <c r="F16" i="9"/>
  <c r="D16" i="9"/>
  <c r="C16" i="9"/>
  <c r="H6" i="9"/>
  <c r="G6" i="9"/>
  <c r="G5" i="9" s="1"/>
  <c r="G79" i="9" s="1"/>
  <c r="F6" i="9"/>
  <c r="F5" i="9" s="1"/>
  <c r="F79" i="9" s="1"/>
  <c r="E6" i="9"/>
  <c r="D6" i="9"/>
  <c r="C6" i="9"/>
  <c r="C5" i="9" s="1"/>
  <c r="C79" i="9" s="1"/>
  <c r="D5" i="9"/>
  <c r="G5" i="8"/>
  <c r="F5" i="8"/>
  <c r="E5" i="8"/>
  <c r="D5" i="8"/>
  <c r="B5" i="8"/>
  <c r="H16" i="9" l="1"/>
  <c r="H5" i="9" s="1"/>
  <c r="E5" i="9"/>
  <c r="D79" i="9"/>
  <c r="H21" i="9"/>
  <c r="H55" i="9"/>
  <c r="H64" i="9"/>
  <c r="H75" i="9"/>
  <c r="E42" i="9"/>
  <c r="H42" i="9" s="1"/>
  <c r="E79" i="9" l="1"/>
  <c r="H79" i="9"/>
  <c r="D26" i="10" l="1"/>
  <c r="G26" i="10" s="1"/>
  <c r="D25" i="10"/>
  <c r="G25" i="10" s="1"/>
  <c r="D24" i="10"/>
  <c r="G24" i="10" s="1"/>
  <c r="F23" i="10"/>
  <c r="E23" i="10"/>
  <c r="D23" i="10"/>
  <c r="G23" i="10" s="1"/>
  <c r="C23" i="10"/>
  <c r="B23" i="10"/>
  <c r="D22" i="10"/>
  <c r="G22" i="10" s="1"/>
  <c r="D21" i="10"/>
  <c r="G21" i="10" s="1"/>
  <c r="D20" i="10"/>
  <c r="G20" i="10" s="1"/>
  <c r="F19" i="10"/>
  <c r="E19" i="10"/>
  <c r="E16" i="10" s="1"/>
  <c r="D19" i="10"/>
  <c r="G19" i="10" s="1"/>
  <c r="C19" i="10"/>
  <c r="B19" i="10"/>
  <c r="D18" i="10"/>
  <c r="D16" i="10" s="1"/>
  <c r="D17" i="10"/>
  <c r="G17" i="10" s="1"/>
  <c r="F16" i="10"/>
  <c r="C16" i="10"/>
  <c r="B16" i="10"/>
  <c r="D14" i="10"/>
  <c r="G14" i="10" s="1"/>
  <c r="D13" i="10"/>
  <c r="D11" i="10" s="1"/>
  <c r="G11" i="10" s="1"/>
  <c r="D12" i="10"/>
  <c r="G12" i="10" s="1"/>
  <c r="F11" i="10"/>
  <c r="E11" i="10"/>
  <c r="C11" i="10"/>
  <c r="B11" i="10"/>
  <c r="D10" i="10"/>
  <c r="G10" i="10" s="1"/>
  <c r="D9" i="10"/>
  <c r="D7" i="10" s="1"/>
  <c r="D4" i="10" s="1"/>
  <c r="D27" i="10" s="1"/>
  <c r="D8" i="10"/>
  <c r="G8" i="10" s="1"/>
  <c r="F7" i="10"/>
  <c r="F4" i="10" s="1"/>
  <c r="F27" i="10" s="1"/>
  <c r="E7" i="10"/>
  <c r="C7" i="10"/>
  <c r="C4" i="10" s="1"/>
  <c r="C27" i="10" s="1"/>
  <c r="B7" i="10"/>
  <c r="B4" i="10" s="1"/>
  <c r="B27" i="10" s="1"/>
  <c r="D6" i="10"/>
  <c r="G6" i="10" s="1"/>
  <c r="D5" i="10"/>
  <c r="G5" i="10" s="1"/>
  <c r="E4" i="10"/>
  <c r="E27" i="10" s="1"/>
  <c r="D24" i="8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D17" i="8"/>
  <c r="G17" i="8" s="1"/>
  <c r="G16" i="8" s="1"/>
  <c r="F16" i="8"/>
  <c r="E16" i="8"/>
  <c r="C16" i="8"/>
  <c r="B16" i="8"/>
  <c r="G26" i="8"/>
  <c r="F26" i="8"/>
  <c r="E26" i="8"/>
  <c r="C5" i="8"/>
  <c r="C26" i="8" s="1"/>
  <c r="B26" i="8"/>
  <c r="E152" i="7"/>
  <c r="H152" i="7" s="1"/>
  <c r="E151" i="7"/>
  <c r="H151" i="7" s="1"/>
  <c r="E150" i="7"/>
  <c r="H150" i="7" s="1"/>
  <c r="E149" i="7"/>
  <c r="H149" i="7" s="1"/>
  <c r="E148" i="7"/>
  <c r="H148" i="7" s="1"/>
  <c r="E147" i="7"/>
  <c r="H147" i="7" s="1"/>
  <c r="E146" i="7"/>
  <c r="H146" i="7" s="1"/>
  <c r="G145" i="7"/>
  <c r="F145" i="7"/>
  <c r="D145" i="7"/>
  <c r="C145" i="7"/>
  <c r="E144" i="7"/>
  <c r="H144" i="7" s="1"/>
  <c r="E143" i="7"/>
  <c r="H143" i="7" s="1"/>
  <c r="E142" i="7"/>
  <c r="H142" i="7" s="1"/>
  <c r="G141" i="7"/>
  <c r="F141" i="7"/>
  <c r="D141" i="7"/>
  <c r="C141" i="7"/>
  <c r="E140" i="7"/>
  <c r="H140" i="7" s="1"/>
  <c r="E139" i="7"/>
  <c r="H139" i="7" s="1"/>
  <c r="H138" i="7"/>
  <c r="E138" i="7"/>
  <c r="E137" i="7"/>
  <c r="H137" i="7" s="1"/>
  <c r="E136" i="7"/>
  <c r="H136" i="7" s="1"/>
  <c r="E135" i="7"/>
  <c r="H135" i="7" s="1"/>
  <c r="E134" i="7"/>
  <c r="E133" i="7"/>
  <c r="H133" i="7" s="1"/>
  <c r="G132" i="7"/>
  <c r="F132" i="7"/>
  <c r="D132" i="7"/>
  <c r="C132" i="7"/>
  <c r="E131" i="7"/>
  <c r="H131" i="7" s="1"/>
  <c r="H130" i="7"/>
  <c r="E130" i="7"/>
  <c r="E128" i="7" s="1"/>
  <c r="E129" i="7"/>
  <c r="H129" i="7" s="1"/>
  <c r="H128" i="7"/>
  <c r="G128" i="7"/>
  <c r="F128" i="7"/>
  <c r="D128" i="7"/>
  <c r="C128" i="7"/>
  <c r="E127" i="7"/>
  <c r="H127" i="7" s="1"/>
  <c r="E126" i="7"/>
  <c r="H126" i="7" s="1"/>
  <c r="E125" i="7"/>
  <c r="H125" i="7" s="1"/>
  <c r="H124" i="7"/>
  <c r="E124" i="7"/>
  <c r="E123" i="7"/>
  <c r="H123" i="7" s="1"/>
  <c r="E122" i="7"/>
  <c r="H122" i="7" s="1"/>
  <c r="E121" i="7"/>
  <c r="H121" i="7" s="1"/>
  <c r="E120" i="7"/>
  <c r="E119" i="7"/>
  <c r="H119" i="7" s="1"/>
  <c r="G118" i="7"/>
  <c r="F118" i="7"/>
  <c r="D118" i="7"/>
  <c r="C118" i="7"/>
  <c r="E117" i="7"/>
  <c r="H117" i="7" s="1"/>
  <c r="E116" i="7"/>
  <c r="H116" i="7" s="1"/>
  <c r="E115" i="7"/>
  <c r="H115" i="7" s="1"/>
  <c r="E114" i="7"/>
  <c r="H114" i="7" s="1"/>
  <c r="E113" i="7"/>
  <c r="H113" i="7" s="1"/>
  <c r="E112" i="7"/>
  <c r="H112" i="7" s="1"/>
  <c r="E111" i="7"/>
  <c r="H111" i="7" s="1"/>
  <c r="H110" i="7"/>
  <c r="E110" i="7"/>
  <c r="E109" i="7"/>
  <c r="H109" i="7" s="1"/>
  <c r="G108" i="7"/>
  <c r="F108" i="7"/>
  <c r="D108" i="7"/>
  <c r="C108" i="7"/>
  <c r="E107" i="7"/>
  <c r="H107" i="7" s="1"/>
  <c r="E106" i="7"/>
  <c r="H106" i="7" s="1"/>
  <c r="E105" i="7"/>
  <c r="H105" i="7" s="1"/>
  <c r="H104" i="7"/>
  <c r="E104" i="7"/>
  <c r="E103" i="7"/>
  <c r="H103" i="7" s="1"/>
  <c r="E102" i="7"/>
  <c r="H102" i="7" s="1"/>
  <c r="E101" i="7"/>
  <c r="H101" i="7" s="1"/>
  <c r="E100" i="7"/>
  <c r="E99" i="7"/>
  <c r="H99" i="7" s="1"/>
  <c r="G98" i="7"/>
  <c r="F98" i="7"/>
  <c r="D98" i="7"/>
  <c r="C98" i="7"/>
  <c r="E97" i="7"/>
  <c r="H97" i="7" s="1"/>
  <c r="E96" i="7"/>
  <c r="H96" i="7" s="1"/>
  <c r="E95" i="7"/>
  <c r="H95" i="7" s="1"/>
  <c r="E94" i="7"/>
  <c r="H94" i="7" s="1"/>
  <c r="E93" i="7"/>
  <c r="H93" i="7" s="1"/>
  <c r="E92" i="7"/>
  <c r="H92" i="7" s="1"/>
  <c r="E91" i="7"/>
  <c r="H91" i="7" s="1"/>
  <c r="H90" i="7"/>
  <c r="E90" i="7"/>
  <c r="E89" i="7"/>
  <c r="H89" i="7" s="1"/>
  <c r="G88" i="7"/>
  <c r="F88" i="7"/>
  <c r="D88" i="7"/>
  <c r="C88" i="7"/>
  <c r="E87" i="7"/>
  <c r="H87" i="7" s="1"/>
  <c r="E86" i="7"/>
  <c r="H86" i="7" s="1"/>
  <c r="E85" i="7"/>
  <c r="H85" i="7" s="1"/>
  <c r="H84" i="7"/>
  <c r="E84" i="7"/>
  <c r="E83" i="7"/>
  <c r="H83" i="7" s="1"/>
  <c r="E82" i="7"/>
  <c r="E80" i="7" s="1"/>
  <c r="E81" i="7"/>
  <c r="H81" i="7" s="1"/>
  <c r="G80" i="7"/>
  <c r="F80" i="7"/>
  <c r="D80" i="7"/>
  <c r="C80" i="7"/>
  <c r="F79" i="7"/>
  <c r="E77" i="7"/>
  <c r="H77" i="7" s="1"/>
  <c r="E76" i="7"/>
  <c r="H76" i="7" s="1"/>
  <c r="H75" i="7"/>
  <c r="E75" i="7"/>
  <c r="E74" i="7"/>
  <c r="H74" i="7" s="1"/>
  <c r="E73" i="7"/>
  <c r="H73" i="7" s="1"/>
  <c r="E72" i="7"/>
  <c r="H72" i="7" s="1"/>
  <c r="E71" i="7"/>
  <c r="H71" i="7" s="1"/>
  <c r="G70" i="7"/>
  <c r="F70" i="7"/>
  <c r="D70" i="7"/>
  <c r="C70" i="7"/>
  <c r="E69" i="7"/>
  <c r="H69" i="7" s="1"/>
  <c r="E68" i="7"/>
  <c r="H68" i="7" s="1"/>
  <c r="H67" i="7"/>
  <c r="E67" i="7"/>
  <c r="G66" i="7"/>
  <c r="F66" i="7"/>
  <c r="E66" i="7"/>
  <c r="H66" i="7" s="1"/>
  <c r="D66" i="7"/>
  <c r="C66" i="7"/>
  <c r="E65" i="7"/>
  <c r="H65" i="7" s="1"/>
  <c r="E64" i="7"/>
  <c r="H64" i="7" s="1"/>
  <c r="E63" i="7"/>
  <c r="H63" i="7" s="1"/>
  <c r="E62" i="7"/>
  <c r="H62" i="7" s="1"/>
  <c r="E61" i="7"/>
  <c r="H61" i="7" s="1"/>
  <c r="E60" i="7"/>
  <c r="H60" i="7" s="1"/>
  <c r="H59" i="7"/>
  <c r="E59" i="7"/>
  <c r="E58" i="7"/>
  <c r="H58" i="7" s="1"/>
  <c r="G57" i="7"/>
  <c r="F57" i="7"/>
  <c r="D57" i="7"/>
  <c r="C57" i="7"/>
  <c r="E56" i="7"/>
  <c r="H56" i="7" s="1"/>
  <c r="E55" i="7"/>
  <c r="E53" i="7" s="1"/>
  <c r="E54" i="7"/>
  <c r="H54" i="7" s="1"/>
  <c r="H53" i="7"/>
  <c r="G53" i="7"/>
  <c r="F53" i="7"/>
  <c r="D53" i="7"/>
  <c r="C53" i="7"/>
  <c r="E52" i="7"/>
  <c r="H52" i="7" s="1"/>
  <c r="E51" i="7"/>
  <c r="H51" i="7" s="1"/>
  <c r="E50" i="7"/>
  <c r="H50" i="7" s="1"/>
  <c r="E49" i="7"/>
  <c r="H49" i="7" s="1"/>
  <c r="E48" i="7"/>
  <c r="H48" i="7" s="1"/>
  <c r="H47" i="7"/>
  <c r="E47" i="7"/>
  <c r="E46" i="7"/>
  <c r="H46" i="7" s="1"/>
  <c r="E45" i="7"/>
  <c r="E43" i="7" s="1"/>
  <c r="H43" i="7" s="1"/>
  <c r="E44" i="7"/>
  <c r="H44" i="7" s="1"/>
  <c r="G43" i="7"/>
  <c r="F43" i="7"/>
  <c r="D43" i="7"/>
  <c r="C43" i="7"/>
  <c r="E42" i="7"/>
  <c r="H42" i="7" s="1"/>
  <c r="H41" i="7"/>
  <c r="E41" i="7"/>
  <c r="E40" i="7"/>
  <c r="H40" i="7" s="1"/>
  <c r="E39" i="7"/>
  <c r="H39" i="7" s="1"/>
  <c r="E38" i="7"/>
  <c r="H38" i="7" s="1"/>
  <c r="E37" i="7"/>
  <c r="H37" i="7" s="1"/>
  <c r="E36" i="7"/>
  <c r="H36" i="7" s="1"/>
  <c r="E35" i="7"/>
  <c r="E34" i="7"/>
  <c r="H34" i="7" s="1"/>
  <c r="G33" i="7"/>
  <c r="F33" i="7"/>
  <c r="D33" i="7"/>
  <c r="C33" i="7"/>
  <c r="E32" i="7"/>
  <c r="H32" i="7" s="1"/>
  <c r="E31" i="7"/>
  <c r="H31" i="7" s="1"/>
  <c r="E30" i="7"/>
  <c r="H30" i="7" s="1"/>
  <c r="E29" i="7"/>
  <c r="H29" i="7" s="1"/>
  <c r="E28" i="7"/>
  <c r="H28" i="7" s="1"/>
  <c r="H27" i="7"/>
  <c r="E27" i="7"/>
  <c r="E26" i="7"/>
  <c r="H26" i="7" s="1"/>
  <c r="E25" i="7"/>
  <c r="E23" i="7" s="1"/>
  <c r="H23" i="7" s="1"/>
  <c r="E24" i="7"/>
  <c r="H24" i="7" s="1"/>
  <c r="G23" i="7"/>
  <c r="F23" i="7"/>
  <c r="D23" i="7"/>
  <c r="C23" i="7"/>
  <c r="E22" i="7"/>
  <c r="H22" i="7" s="1"/>
  <c r="H21" i="7"/>
  <c r="E21" i="7"/>
  <c r="E20" i="7"/>
  <c r="H20" i="7" s="1"/>
  <c r="E19" i="7"/>
  <c r="H19" i="7" s="1"/>
  <c r="E18" i="7"/>
  <c r="H18" i="7" s="1"/>
  <c r="E17" i="7"/>
  <c r="H17" i="7" s="1"/>
  <c r="E16" i="7"/>
  <c r="H16" i="7" s="1"/>
  <c r="E15" i="7"/>
  <c r="E14" i="7"/>
  <c r="H14" i="7" s="1"/>
  <c r="G13" i="7"/>
  <c r="F13" i="7"/>
  <c r="D13" i="7"/>
  <c r="C13" i="7"/>
  <c r="E12" i="7"/>
  <c r="H12" i="7" s="1"/>
  <c r="E11" i="7"/>
  <c r="H11" i="7" s="1"/>
  <c r="E10" i="7"/>
  <c r="H10" i="7" s="1"/>
  <c r="E9" i="7"/>
  <c r="H9" i="7" s="1"/>
  <c r="E8" i="7"/>
  <c r="H8" i="7" s="1"/>
  <c r="H7" i="7"/>
  <c r="E7" i="7"/>
  <c r="E6" i="7"/>
  <c r="H6" i="7" s="1"/>
  <c r="G5" i="7"/>
  <c r="G4" i="7" s="1"/>
  <c r="F5" i="7"/>
  <c r="D5" i="7"/>
  <c r="C5" i="7"/>
  <c r="F4" i="7"/>
  <c r="F154" i="7" s="1"/>
  <c r="G9" i="10" l="1"/>
  <c r="G7" i="10" s="1"/>
  <c r="G4" i="10" s="1"/>
  <c r="G13" i="10"/>
  <c r="G18" i="10"/>
  <c r="G16" i="10" s="1"/>
  <c r="D16" i="8"/>
  <c r="H5" i="7"/>
  <c r="H45" i="7"/>
  <c r="C4" i="7"/>
  <c r="H25" i="7"/>
  <c r="G79" i="7"/>
  <c r="G154" i="7" s="1"/>
  <c r="H82" i="7"/>
  <c r="H80" i="7" s="1"/>
  <c r="E98" i="7"/>
  <c r="H98" i="7" s="1"/>
  <c r="E118" i="7"/>
  <c r="H118" i="7" s="1"/>
  <c r="E141" i="7"/>
  <c r="H141" i="7" s="1"/>
  <c r="E145" i="7"/>
  <c r="H145" i="7" s="1"/>
  <c r="D4" i="7"/>
  <c r="E13" i="7"/>
  <c r="H13" i="7" s="1"/>
  <c r="E33" i="7"/>
  <c r="H33" i="7" s="1"/>
  <c r="E70" i="7"/>
  <c r="H70" i="7" s="1"/>
  <c r="C79" i="7"/>
  <c r="H100" i="7"/>
  <c r="H120" i="7"/>
  <c r="E5" i="7"/>
  <c r="H15" i="7"/>
  <c r="H35" i="7"/>
  <c r="H55" i="7"/>
  <c r="E57" i="7"/>
  <c r="H57" i="7" s="1"/>
  <c r="D79" i="7"/>
  <c r="E88" i="7"/>
  <c r="H88" i="7" s="1"/>
  <c r="E108" i="7"/>
  <c r="H108" i="7" s="1"/>
  <c r="E132" i="7"/>
  <c r="H132" i="7" s="1"/>
  <c r="H134" i="7"/>
  <c r="G27" i="10" l="1"/>
  <c r="D26" i="8"/>
  <c r="E4" i="7"/>
  <c r="H79" i="7"/>
  <c r="H4" i="7"/>
  <c r="H154" i="7" s="1"/>
  <c r="D154" i="7"/>
  <c r="C154" i="7"/>
  <c r="E79" i="7"/>
  <c r="E154" i="7" l="1"/>
  <c r="G73" i="6" l="1"/>
  <c r="D73" i="6"/>
  <c r="F70" i="6"/>
  <c r="E70" i="6"/>
  <c r="C70" i="6"/>
  <c r="B70" i="6"/>
  <c r="G69" i="6"/>
  <c r="D69" i="6"/>
  <c r="G68" i="6"/>
  <c r="G70" i="6" s="1"/>
  <c r="D68" i="6"/>
  <c r="D70" i="6" s="1"/>
  <c r="G63" i="6"/>
  <c r="G62" i="6" s="1"/>
  <c r="D63" i="6"/>
  <c r="D62" i="6" s="1"/>
  <c r="F62" i="6"/>
  <c r="E62" i="6"/>
  <c r="C62" i="6"/>
  <c r="B62" i="6"/>
  <c r="G59" i="6"/>
  <c r="D59" i="6"/>
  <c r="G58" i="6"/>
  <c r="D58" i="6"/>
  <c r="G57" i="6"/>
  <c r="D57" i="6"/>
  <c r="G56" i="6"/>
  <c r="G55" i="6" s="1"/>
  <c r="D56" i="6"/>
  <c r="D55" i="6" s="1"/>
  <c r="F55" i="6"/>
  <c r="E55" i="6"/>
  <c r="C55" i="6"/>
  <c r="B55" i="6"/>
  <c r="G54" i="6"/>
  <c r="D54" i="6"/>
  <c r="G53" i="6"/>
  <c r="D53" i="6"/>
  <c r="G52" i="6"/>
  <c r="D52" i="6"/>
  <c r="D50" i="6" s="1"/>
  <c r="G51" i="6"/>
  <c r="D51" i="6"/>
  <c r="G50" i="6"/>
  <c r="F50" i="6"/>
  <c r="F60" i="6" s="1"/>
  <c r="E50" i="6"/>
  <c r="C50" i="6"/>
  <c r="B50" i="6"/>
  <c r="B60" i="6" s="1"/>
  <c r="G49" i="6"/>
  <c r="D49" i="6"/>
  <c r="G48" i="6"/>
  <c r="D48" i="6"/>
  <c r="G47" i="6"/>
  <c r="D47" i="6"/>
  <c r="G46" i="6"/>
  <c r="D46" i="6"/>
  <c r="G45" i="6"/>
  <c r="D45" i="6"/>
  <c r="G44" i="6"/>
  <c r="D44" i="6"/>
  <c r="G43" i="6"/>
  <c r="D43" i="6"/>
  <c r="G42" i="6"/>
  <c r="D42" i="6"/>
  <c r="G41" i="6"/>
  <c r="F41" i="6"/>
  <c r="E41" i="6"/>
  <c r="E60" i="6" s="1"/>
  <c r="D41" i="6"/>
  <c r="C41" i="6"/>
  <c r="C60" i="6" s="1"/>
  <c r="B41" i="6"/>
  <c r="G36" i="6"/>
  <c r="D36" i="6"/>
  <c r="G35" i="6"/>
  <c r="G34" i="6" s="1"/>
  <c r="D35" i="6"/>
  <c r="F34" i="6"/>
  <c r="E34" i="6"/>
  <c r="D34" i="6"/>
  <c r="C34" i="6"/>
  <c r="B34" i="6"/>
  <c r="G33" i="6"/>
  <c r="G32" i="6" s="1"/>
  <c r="D33" i="6"/>
  <c r="F32" i="6"/>
  <c r="E32" i="6"/>
  <c r="D32" i="6"/>
  <c r="C32" i="6"/>
  <c r="B32" i="6"/>
  <c r="G31" i="6"/>
  <c r="D31" i="6"/>
  <c r="G30" i="6"/>
  <c r="D30" i="6"/>
  <c r="G29" i="6"/>
  <c r="D29" i="6"/>
  <c r="G28" i="6"/>
  <c r="D28" i="6"/>
  <c r="G27" i="6"/>
  <c r="D27" i="6"/>
  <c r="G26" i="6"/>
  <c r="D26" i="6"/>
  <c r="G25" i="6"/>
  <c r="G37" i="6" s="1"/>
  <c r="F25" i="6"/>
  <c r="F37" i="6" s="1"/>
  <c r="E25" i="6"/>
  <c r="E37" i="6" s="1"/>
  <c r="D25" i="6"/>
  <c r="D37" i="6" s="1"/>
  <c r="C25" i="6"/>
  <c r="C37" i="6" s="1"/>
  <c r="C65" i="6" s="1"/>
  <c r="B25" i="6"/>
  <c r="B37" i="6" s="1"/>
  <c r="B65" i="6" s="1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6" i="6"/>
  <c r="D16" i="6"/>
  <c r="G15" i="6"/>
  <c r="D15" i="6"/>
  <c r="G14" i="6"/>
  <c r="D14" i="6"/>
  <c r="G13" i="6"/>
  <c r="F13" i="6"/>
  <c r="E13" i="6"/>
  <c r="D13" i="6"/>
  <c r="C13" i="6"/>
  <c r="B13" i="6"/>
  <c r="G12" i="6"/>
  <c r="D12" i="6"/>
  <c r="G11" i="6"/>
  <c r="D11" i="6"/>
  <c r="G10" i="6"/>
  <c r="D10" i="6"/>
  <c r="G9" i="6"/>
  <c r="D9" i="6"/>
  <c r="G8" i="6"/>
  <c r="D8" i="6"/>
  <c r="G7" i="6"/>
  <c r="D7" i="6"/>
  <c r="G6" i="6"/>
  <c r="D6" i="6"/>
  <c r="E65" i="6" l="1"/>
  <c r="G60" i="6"/>
  <c r="G65" i="6" s="1"/>
  <c r="D65" i="6"/>
  <c r="F65" i="6"/>
  <c r="G38" i="6"/>
  <c r="D60" i="6"/>
  <c r="E69" i="5" l="1"/>
  <c r="D69" i="5"/>
  <c r="E68" i="5"/>
  <c r="D68" i="5"/>
  <c r="C68" i="5"/>
  <c r="C69" i="5" s="1"/>
  <c r="E60" i="5"/>
  <c r="D60" i="5"/>
  <c r="C60" i="5"/>
  <c r="E55" i="5"/>
  <c r="E54" i="5"/>
  <c r="D54" i="5"/>
  <c r="D55" i="5" s="1"/>
  <c r="E46" i="5"/>
  <c r="D46" i="5"/>
  <c r="C46" i="5"/>
  <c r="C54" i="5" s="1"/>
  <c r="C55" i="5" s="1"/>
  <c r="C41" i="5"/>
  <c r="E37" i="5"/>
  <c r="D37" i="5"/>
  <c r="C37" i="5"/>
  <c r="E34" i="5"/>
  <c r="E41" i="5" s="1"/>
  <c r="D34" i="5"/>
  <c r="D41" i="5" s="1"/>
  <c r="C34" i="5"/>
  <c r="E26" i="5"/>
  <c r="D26" i="5"/>
  <c r="C26" i="5"/>
  <c r="E16" i="5"/>
  <c r="D16" i="5"/>
  <c r="E12" i="5"/>
  <c r="D12" i="5"/>
  <c r="C12" i="5"/>
  <c r="E7" i="5"/>
  <c r="E20" i="5" s="1"/>
  <c r="D7" i="5"/>
  <c r="D20" i="5" s="1"/>
  <c r="C7" i="5"/>
  <c r="C20" i="5" s="1"/>
  <c r="C21" i="5" s="1"/>
  <c r="C22" i="5" s="1"/>
  <c r="C30" i="5" s="1"/>
  <c r="D21" i="5" l="1"/>
  <c r="D22" i="5" s="1"/>
  <c r="D30" i="5" s="1"/>
  <c r="E21" i="5"/>
  <c r="E22" i="5" s="1"/>
  <c r="E30" i="5" s="1"/>
  <c r="K14" i="4"/>
  <c r="K13" i="4"/>
  <c r="K12" i="4"/>
  <c r="K11" i="4"/>
  <c r="J10" i="4"/>
  <c r="I10" i="4"/>
  <c r="H10" i="4"/>
  <c r="G10" i="4"/>
  <c r="E10" i="4"/>
  <c r="K10" i="4" s="1"/>
  <c r="K8" i="4"/>
  <c r="K7" i="4"/>
  <c r="K6" i="4"/>
  <c r="K5" i="4"/>
  <c r="J4" i="4"/>
  <c r="J16" i="4" s="1"/>
  <c r="I4" i="4"/>
  <c r="I16" i="4" s="1"/>
  <c r="H4" i="4"/>
  <c r="H16" i="4" s="1"/>
  <c r="G4" i="4"/>
  <c r="G16" i="4" s="1"/>
  <c r="E4" i="4"/>
  <c r="K4" i="4" s="1"/>
  <c r="E16" i="4" l="1"/>
  <c r="K16" i="4" s="1"/>
  <c r="F12" i="3"/>
  <c r="F11" i="3"/>
  <c r="F10" i="3"/>
  <c r="F9" i="3" s="1"/>
  <c r="H9" i="3"/>
  <c r="G9" i="3"/>
  <c r="E9" i="3"/>
  <c r="D9" i="3"/>
  <c r="C9" i="3"/>
  <c r="B9" i="3"/>
  <c r="F8" i="3"/>
  <c r="F7" i="3"/>
  <c r="F6" i="3"/>
  <c r="F5" i="3" s="1"/>
  <c r="F4" i="3" s="1"/>
  <c r="F15" i="3" s="1"/>
  <c r="H5" i="3"/>
  <c r="G5" i="3"/>
  <c r="G4" i="3" s="1"/>
  <c r="G15" i="3" s="1"/>
  <c r="E5" i="3"/>
  <c r="E4" i="3" s="1"/>
  <c r="E15" i="3" s="1"/>
  <c r="D5" i="3"/>
  <c r="C5" i="3"/>
  <c r="C4" i="3" s="1"/>
  <c r="C15" i="3" s="1"/>
  <c r="B5" i="3"/>
  <c r="H4" i="3"/>
  <c r="H15" i="3" s="1"/>
  <c r="D4" i="3"/>
  <c r="D15" i="3" s="1"/>
  <c r="B4" i="3"/>
  <c r="B15" i="3" s="1"/>
  <c r="F72" i="2" l="1"/>
  <c r="E72" i="2"/>
  <c r="F65" i="2"/>
  <c r="E65" i="2"/>
  <c r="F60" i="2"/>
  <c r="F76" i="2" s="1"/>
  <c r="E60" i="2"/>
  <c r="E76" i="2" s="1"/>
  <c r="C57" i="2"/>
  <c r="B57" i="2"/>
  <c r="F54" i="2"/>
  <c r="E54" i="2"/>
  <c r="F39" i="2"/>
  <c r="E39" i="2"/>
  <c r="C38" i="2"/>
  <c r="B38" i="2"/>
  <c r="F35" i="2"/>
  <c r="E35" i="2"/>
  <c r="C35" i="2"/>
  <c r="B35" i="2"/>
  <c r="F28" i="2"/>
  <c r="E28" i="2"/>
  <c r="C28" i="2"/>
  <c r="B28" i="2"/>
  <c r="F24" i="2"/>
  <c r="E24" i="2"/>
  <c r="C22" i="2"/>
  <c r="B22" i="2"/>
  <c r="B44" i="2" s="1"/>
  <c r="B59" i="2" s="1"/>
  <c r="F20" i="2"/>
  <c r="F44" i="2" s="1"/>
  <c r="F56" i="2" s="1"/>
  <c r="E20" i="2"/>
  <c r="F16" i="2"/>
  <c r="E16" i="2"/>
  <c r="C14" i="2"/>
  <c r="B14" i="2"/>
  <c r="F6" i="2"/>
  <c r="E6" i="2"/>
  <c r="E44" i="2" s="1"/>
  <c r="C6" i="2"/>
  <c r="C44" i="2" s="1"/>
  <c r="C59" i="2" s="1"/>
  <c r="B6" i="2"/>
  <c r="F78" i="2" l="1"/>
  <c r="E56" i="2"/>
  <c r="E78" i="2" s="1"/>
  <c r="A2" i="25" l="1"/>
  <c r="G17" i="22"/>
  <c r="F17" i="22"/>
  <c r="E17" i="22"/>
  <c r="D17" i="22"/>
  <c r="C17" i="22"/>
  <c r="B17" i="22"/>
  <c r="G6" i="22"/>
  <c r="F6" i="22"/>
  <c r="E6" i="22"/>
  <c r="D6" i="22"/>
  <c r="C6" i="22"/>
  <c r="C28" i="22" s="1"/>
  <c r="B6" i="22"/>
  <c r="A2" i="22"/>
  <c r="G18" i="19"/>
  <c r="F18" i="19"/>
  <c r="E18" i="19"/>
  <c r="D18" i="19"/>
  <c r="C18" i="19"/>
  <c r="B18" i="19"/>
  <c r="G27" i="20"/>
  <c r="F27" i="20"/>
  <c r="E27" i="20"/>
  <c r="D27" i="20"/>
  <c r="C27" i="20"/>
  <c r="B27" i="20"/>
  <c r="G20" i="20"/>
  <c r="F20" i="20"/>
  <c r="E20" i="20"/>
  <c r="D20" i="20"/>
  <c r="C20" i="20"/>
  <c r="B20" i="20"/>
  <c r="B30" i="20" s="1"/>
  <c r="G6" i="20"/>
  <c r="F6" i="20"/>
  <c r="E6" i="20"/>
  <c r="D6" i="20"/>
  <c r="D30" i="20" s="1"/>
  <c r="C6" i="20"/>
  <c r="C30" i="20" s="1"/>
  <c r="B6" i="20"/>
  <c r="A2" i="20"/>
  <c r="G7" i="19"/>
  <c r="G29" i="19" s="1"/>
  <c r="F7" i="19"/>
  <c r="F29" i="19" s="1"/>
  <c r="E7" i="19"/>
  <c r="E29" i="19" s="1"/>
  <c r="D7" i="19"/>
  <c r="D29" i="19" s="1"/>
  <c r="B7" i="19"/>
  <c r="B29" i="19" s="1"/>
  <c r="A2" i="19"/>
  <c r="C7" i="16"/>
  <c r="C31" i="16" s="1"/>
  <c r="D7" i="16"/>
  <c r="E7" i="16"/>
  <c r="F7" i="16"/>
  <c r="G7" i="16"/>
  <c r="C21" i="16"/>
  <c r="D21" i="16"/>
  <c r="E21" i="16"/>
  <c r="F21" i="16"/>
  <c r="G21" i="16"/>
  <c r="C28" i="16"/>
  <c r="D28" i="16"/>
  <c r="E28" i="16"/>
  <c r="F28" i="16"/>
  <c r="G28" i="16"/>
  <c r="B28" i="16"/>
  <c r="B31" i="16" s="1"/>
  <c r="B21" i="16"/>
  <c r="B7" i="16"/>
  <c r="G28" i="22" l="1"/>
  <c r="E28" i="22"/>
  <c r="E30" i="20"/>
  <c r="F30" i="20"/>
  <c r="B28" i="22"/>
  <c r="D28" i="22"/>
  <c r="F28" i="22"/>
  <c r="G30" i="20"/>
  <c r="D31" i="16"/>
  <c r="G31" i="16"/>
  <c r="F31" i="16"/>
  <c r="E31" i="16"/>
  <c r="A2" i="15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<sst xmlns="http://schemas.openxmlformats.org/spreadsheetml/2006/main" count="1175" uniqueCount="780">
  <si>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</si>
  <si>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</si>
  <si>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</si>
  <si>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</si>
  <si>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</si>
  <si>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</si>
  <si>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</si>
  <si>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</si>
  <si>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</si>
  <si>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</si>
  <si>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</si>
  <si>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</si>
  <si>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</si>
  <si>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</si>
  <si>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</si>
  <si>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</si>
  <si>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</si>
  <si>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</si>
  <si>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</si>
  <si>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</si>
  <si>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</si>
  <si>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</si>
  <si>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</si>
  <si>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</si>
  <si>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</si>
  <si>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</si>
  <si>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</si>
  <si>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</si>
  <si>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</si>
  <si>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</si>
  <si>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</si>
  <si>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</si>
  <si>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</si>
  <si>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</si>
  <si>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</si>
  <si>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</si>
  <si>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</si>
  <si>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</si>
  <si>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</si>
  <si>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</si>
  <si>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</si>
  <si>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</si>
  <si>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</si>
  <si>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</si>
  <si>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</si>
  <si>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</si>
  <si>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</si>
  <si>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</si>
  <si>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</si>
  <si>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</si>
  <si>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</si>
  <si>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</si>
  <si>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</si>
  <si>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</si>
  <si>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</si>
  <si>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</si>
  <si>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</si>
  <si>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</si>
  <si>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</si>
  <si>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</si>
  <si>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</si>
  <si>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</si>
  <si>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</si>
  <si>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</si>
  <si>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</si>
  <si>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</si>
  <si>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</si>
  <si>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</si>
  <si>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</si>
  <si>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</si>
  <si>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</si>
  <si>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</si>
  <si>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</si>
  <si>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</si>
  <si>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</si>
  <si>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</si>
  <si>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</si>
  <si>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</si>
  <si>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</si>
  <si>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</si>
  <si>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</si>
  <si>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</si>
  <si>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</si>
  <si>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</si>
  <si>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</si>
  <si>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</si>
  <si>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</si>
  <si>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</si>
  <si>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</si>
  <si>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</si>
  <si>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</si>
  <si>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</si>
  <si>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</si>
  <si>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</si>
  <si>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</si>
  <si>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</si>
  <si>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</si>
  <si>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</si>
  <si>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</si>
  <si>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</si>
  <si>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</si>
  <si>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</si>
  <si>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</si>
  <si>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</si>
  <si>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</si>
  <si>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</si>
  <si>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</si>
  <si>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</si>
  <si>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</si>
  <si>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</si>
  <si>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</si>
  <si>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</si>
  <si>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</si>
  <si>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</si>
  <si>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</si>
  <si>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</si>
  <si>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</si>
  <si>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</si>
  <si>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</si>
  <si>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</si>
  <si>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</si>
  <si>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</si>
  <si>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</si>
  <si>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</si>
  <si>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</si>
  <si>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</si>
  <si>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</si>
  <si>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</si>
  <si>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</si>
  <si>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</si>
  <si>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</si>
  <si>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</si>
  <si>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</si>
  <si>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</si>
  <si>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</si>
  <si>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</si>
  <si>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</si>
  <si>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</si>
  <si>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</si>
  <si>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</si>
  <si>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</si>
  <si>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</si>
  <si>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</si>
  <si>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</si>
  <si>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</si>
  <si>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</si>
  <si>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</si>
  <si>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</si>
  <si>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</si>
  <si>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</si>
  <si>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</si>
  <si>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</si>
  <si>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</si>
  <si>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</si>
  <si>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</si>
  <si>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</si>
  <si>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</si>
  <si>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</si>
  <si>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</si>
  <si>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</si>
  <si>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</si>
  <si>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</si>
  <si>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</si>
  <si>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</si>
  <si>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</si>
  <si>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</si>
  <si>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</si>
  <si>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</si>
  <si>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</si>
  <si>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</si>
  <si>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</si>
  <si>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</si>
  <si>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</si>
  <si>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</si>
  <si>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</si>
  <si>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</si>
  <si>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</si>
  <si>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</si>
  <si>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</si>
  <si>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</si>
  <si>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</si>
  <si>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</si>
  <si>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</si>
  <si>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</si>
  <si>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</si>
  <si>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</si>
  <si>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</si>
  <si>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</si>
  <si>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</si>
  <si>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</si>
  <si>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</si>
  <si>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</si>
  <si>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</si>
  <si>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</si>
  <si>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</si>
  <si>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</si>
  <si>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</si>
  <si>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</si>
  <si>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</si>
  <si>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</si>
  <si>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</si>
  <si>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</si>
  <si>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</si>
  <si>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</si>
  <si>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</si>
  <si>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</si>
  <si>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</si>
  <si>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</si>
  <si>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</si>
  <si>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</si>
  <si>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</si>
  <si>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</si>
  <si>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</si>
  <si>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</si>
  <si>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</si>
  <si>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</si>
  <si>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</si>
  <si>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</si>
  <si>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</si>
  <si>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</si>
  <si>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</si>
  <si>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</si>
  <si>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</si>
  <si>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</si>
  <si>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</si>
  <si>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</si>
  <si>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</si>
  <si>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</si>
  <si>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</si>
  <si>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</si>
  <si>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</si>
  <si>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</si>
  <si>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</si>
  <si>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</si>
  <si>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</si>
  <si>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</si>
  <si>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</si>
  <si>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</si>
  <si>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</si>
  <si>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</si>
  <si>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</si>
  <si>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</si>
  <si>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</si>
  <si>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</si>
  <si>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</si>
  <si>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</si>
  <si>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</si>
  <si>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</si>
  <si>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</si>
  <si>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</si>
  <si>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</si>
  <si>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</si>
  <si>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</si>
  <si>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</si>
  <si>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</si>
  <si>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</si>
  <si>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</si>
  <si>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</si>
  <si>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</si>
  <si>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</si>
  <si>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</si>
  <si>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</si>
  <si>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</si>
  <si>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</si>
  <si>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</si>
  <si>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</si>
  <si>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</si>
  <si>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</si>
  <si>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</si>
  <si>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</si>
  <si>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</si>
  <si>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</si>
  <si>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</si>
  <si>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</si>
  <si>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</si>
  <si>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</si>
  <si>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</si>
  <si>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</si>
  <si>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</si>
  <si>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</si>
  <si>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</si>
  <si>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</si>
  <si>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</si>
  <si>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</si>
  <si>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</si>
  <si>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</si>
  <si>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</si>
  <si>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</si>
  <si>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</si>
  <si>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</si>
  <si>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</si>
  <si>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</si>
  <si>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</si>
  <si>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</si>
  <si>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</si>
  <si>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</si>
  <si>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</si>
  <si>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</si>
  <si>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</si>
  <si>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</si>
  <si>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</si>
  <si>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</si>
  <si>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</si>
  <si>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</si>
  <si>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</si>
  <si>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</si>
  <si>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</si>
  <si>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</si>
  <si>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</si>
  <si>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</si>
  <si>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</si>
  <si>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</si>
  <si>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</si>
  <si>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</si>
  <si>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</si>
  <si>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</si>
  <si>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</si>
  <si>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</si>
  <si>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</si>
  <si>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</si>
  <si>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</si>
  <si>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</si>
  <si>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</si>
  <si>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</si>
  <si>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</si>
  <si>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</si>
  <si>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</si>
  <si>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</si>
  <si>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</si>
  <si>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</si>
  <si>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</si>
  <si>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</si>
  <si>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</si>
  <si>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</si>
  <si>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</si>
  <si>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</si>
  <si>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</si>
  <si>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</si>
  <si>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</si>
  <si>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</si>
  <si>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</si>
  <si>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</si>
  <si>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</si>
  <si>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</si>
  <si>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</si>
  <si>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</si>
  <si>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</si>
  <si>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</si>
  <si>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</si>
  <si>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</si>
  <si>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</si>
  <si>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</si>
  <si>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</si>
  <si>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</si>
  <si>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</si>
  <si>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</si>
  <si>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</si>
  <si>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</si>
  <si>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</si>
  <si>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</si>
  <si>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</si>
  <si>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</si>
  <si>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</si>
  <si>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</si>
  <si>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</si>
  <si>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</si>
  <si>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</si>
  <si>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</si>
  <si>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</si>
  <si>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</si>
  <si>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</si>
  <si>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</si>
  <si>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</si>
  <si>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</si>
  <si>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</si>
  <si>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</si>
  <si>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</si>
  <si>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</si>
  <si>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</si>
  <si>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</si>
  <si>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</si>
  <si>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</si>
  <si>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</si>
  <si>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</si>
  <si>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</si>
  <si>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</si>
  <si>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</si>
  <si>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</si>
  <si>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d3) Saneamiento del Sistema Financiero</t>
  </si>
  <si>
    <t>d4) Adeudos de Ejercicios Fiscales Anteriores</t>
  </si>
  <si>
    <t>II. Gasto Etiquetado (II=A+B+C+D)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</si>
  <si>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</si>
  <si>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</si>
  <si>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</si>
  <si>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</si>
  <si>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</si>
  <si>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</si>
  <si>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</si>
  <si>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</si>
  <si>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</si>
  <si>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</si>
  <si>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</si>
  <si>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</si>
  <si>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</si>
  <si>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</si>
  <si>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 b )</t>
  </si>
  <si>
    <t>Año en Cuestión
(de iniciativa de Ley) (c)</t>
  </si>
  <si>
    <t>1.   Ingresos de Libre Disposición (1=A+B+C+D+E+F+G+H+I+J+K+L)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</si>
  <si>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</si>
  <si>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</si>
  <si>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</si>
  <si>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</si>
  <si>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</si>
  <si>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</si>
  <si>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G.    Ingresos por Venta de Bienes y Prestación de Servicios</t>
  </si>
  <si>
    <t>H.    Participaciones</t>
  </si>
  <si>
    <t>I.      Incentivos Derivados de la Colaboración Fiscal</t>
  </si>
  <si>
    <t>J.     Transferencias y Asignaciones</t>
  </si>
  <si>
    <t>K.     Convenios</t>
  </si>
  <si>
    <t>L.     Otros Ingresos de Libre Disposición</t>
  </si>
  <si>
    <t/>
  </si>
  <si>
    <t>2.   Transferencias Federales Etiquetadas (2=A+B+C+D+E)</t>
  </si>
  <si>
    <t>A.     Aportaciones</t>
  </si>
  <si>
    <t>B.     Convenios</t>
  </si>
  <si>
    <t>C.    Fondos Distintos de Aportaciones</t>
  </si>
  <si>
    <t>D.    Transferencias, Asignaciones, Subsidios y Subvenciones, y Pensiones y Jubilaciones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</si>
  <si>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</si>
  <si>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</si>
  <si>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</si>
  <si>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</si>
  <si>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>1. Ingresos Derivados de Financiamientos con Fuente de Pago de Recursos de Libre Disposición</t>
  </si>
  <si>
    <t>3. Ingresos Derivados de Financiamiento (3 = 1 + 2)</t>
  </si>
  <si>
    <t>Formato 7 b) Proyecciones de Egresos - LDF</t>
  </si>
  <si>
    <t>Proyecciones de Egresos - LDF</t>
  </si>
  <si>
    <t>1.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</si>
  <si>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</si>
  <si>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</si>
  <si>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</si>
  <si>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</si>
  <si>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</si>
  <si>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</si>
  <si>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</si>
  <si>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</si>
  <si>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</si>
  <si>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</si>
  <si>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</si>
  <si>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</si>
  <si>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</si>
  <si>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</si>
  <si>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t>Concepto (b)</t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</si>
  <si>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</si>
  <si>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Ingresos de Libre Disposición (1=A+B+C+D+E+F+G+H+I+J+K+L)</t>
  </si>
  <si>
    <t>2. Transferencias Federales Etiquetadas (2=A+B+C+D+E)</t>
  </si>
  <si>
    <t>3. Ingresos Derivados de Financiamientos (3=A)</t>
  </si>
  <si>
    <t>4. Total de Resultados de Ingresos (4=1+2+3)</t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</si>
  <si>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</si>
  <si>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</si>
  <si>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Formato 7 d) Resultados de Egresos - LDF</t>
  </si>
  <si>
    <t>Resultados de Egresos - LDF</t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</si>
  <si>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</si>
  <si>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</si>
  <si>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</si>
  <si>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</si>
  <si>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</si>
  <si>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</si>
  <si>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</si>
  <si>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</si>
  <si>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</si>
  <si>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</si>
  <si>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</si>
  <si>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</si>
  <si>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</si>
  <si>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</si>
  <si>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</si>
  <si>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</si>
  <si>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</si>
  <si>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</si>
  <si>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</si>
  <si>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</si>
  <si>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</si>
  <si>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</si>
  <si>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</si>
  <si>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</si>
  <si>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</si>
  <si>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</si>
  <si>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</si>
  <si>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</si>
  <si>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</si>
  <si>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</si>
  <si>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</si>
  <si>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</si>
  <si>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</si>
  <si>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</si>
  <si>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</si>
  <si>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</si>
  <si>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</si>
  <si>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</si>
  <si>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</si>
  <si>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</si>
  <si>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</si>
  <si>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</si>
  <si>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</si>
  <si>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</si>
  <si>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</si>
  <si>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</si>
  <si>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</si>
  <si>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</si>
  <si>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</si>
  <si>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Año en Cuestión
(de proyecto de presupuesto) (c)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</si>
  <si>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</si>
  <si>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</si>
  <si>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</si>
  <si>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</si>
  <si>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</si>
  <si>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A. Aportaciones</t>
  </si>
  <si>
    <t>B. Convenios</t>
  </si>
  <si>
    <t>C. Fondos Distintos de Aportaciones</t>
  </si>
  <si>
    <t>4. Total de Ingresos Proyectados (4=1+2+3)</t>
  </si>
  <si>
    <t>3. Ingresos Derivados de Financiamientos (3= 1 + 2)</t>
  </si>
  <si>
    <t xml:space="preserve">        Concepto (b)</t>
  </si>
  <si>
    <t>A.    Servicios Personales</t>
  </si>
  <si>
    <t>B.    Materiales y Suministros</t>
  </si>
  <si>
    <t>E.    Bienes Muebles, Inmuebles e Intangibles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</si>
  <si>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</si>
  <si>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</si>
  <si>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</si>
  <si>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E.    Productos</t>
  </si>
  <si>
    <t>F.    Aprovechamientos</t>
  </si>
  <si>
    <t>I.     Incentivos Derivados de la Colaboración Fiscal</t>
  </si>
  <si>
    <t>K.    Convenios</t>
  </si>
  <si>
    <t>L.    Otros Ingresos de Libre Disposición</t>
  </si>
  <si>
    <t>A.    Aportaciones</t>
  </si>
  <si>
    <t>B.    Convenios</t>
  </si>
  <si>
    <t>E.    Otras Transferencias Federales Etiquetadas</t>
  </si>
  <si>
    <t>2. Ingresos derivados de Financiamientos con Fuente de Pago de Transferencias Federales Etiquetadas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</si>
  <si>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</si>
  <si>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</si>
  <si>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</si>
  <si>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</si>
  <si>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Sistema Municipal de Agua Potable y Alcantarillado para el Municipio de Salvatierra, Gto.
Estado de Situación Financiera Detallado - LDF
al 31 de Marzo de 2024 y al 31 de Diciembre de 2023
pesos</t>
  </si>
  <si>
    <t>IIIC. Exceso o Insuficiencia en la Actualización de la Hacienda Pública/Patrimonio (IIIC = a + b)</t>
  </si>
  <si>
    <t>Sistema Municipal de Agua Potable y Alcantarillado para el Municipio de Salvatierra, Gto.
Informe Analítico de la Deuda Pública y Otros Pasivos - LDF
al 31 de Marzo de 2024 y al 31 de Diciembre de 2024
pesos</t>
  </si>
  <si>
    <t>Saldo al 31 de diciembre de 20XN-1 (d)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</si>
  <si>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</si>
  <si>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</si>
  <si>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Monto</t>
  </si>
  <si>
    <t>Plazo</t>
  </si>
  <si>
    <t>Tasa de Interés</t>
  </si>
  <si>
    <t>Tasa Efectiva</t>
  </si>
  <si>
    <t>Contratado (l)</t>
  </si>
  <si>
    <t>Pactado</t>
  </si>
  <si>
    <t>(n)</t>
  </si>
  <si>
    <t>(p)</t>
  </si>
  <si>
    <t>(m)</t>
  </si>
  <si>
    <t>Sistema Municipal de Agua Potable y Alcantarillado para el Municipio de Salvatierra, Gto.
Informe Analítico de Obligaciones Diferentes de Financiamientos # LDF
al 31 de Marzo de 2024 y al 31 de Diciembre de 2023
pesos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</si>
  <si>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</si>
  <si>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</si>
  <si>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</si>
  <si>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Sistema Municipal de Agua Potable y Alcantarillado para el Municipio de Salvatierra, Gto.
Balance Presupuestario - LDF
al 31 de Marzo de 2024
pesos</t>
  </si>
  <si>
    <t>Estimado/ Aprobado (d)</t>
  </si>
  <si>
    <t xml:space="preserve">Recaudado/ Pagado 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</si>
  <si>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</si>
  <si>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Sistema Municipal de Agua Potable y Alcantarillado para el Municipio de Salvatierra, Gto.
Estado Analítico de Ingresos Detallado - LDF
al 31 de Marzo de 2024
pesos</t>
  </si>
  <si>
    <t>G. Ingresos por Ventas de Bienes y Servicios</t>
  </si>
  <si>
    <t>J. Transferencias</t>
  </si>
  <si>
    <t>D. Transferencias, Subsidios y Subvenciones, y Pensiones y Jubilaciones</t>
  </si>
  <si>
    <t>Importe Correspondiente a Refrendos</t>
  </si>
  <si>
    <t>Sistema Municipal de Agua Potable y Alcantarillado para el Municipio de Salvatierra, Gto.
Estado Analítico del Ejercicio del Presupuesto de Egresos Detallado - LDF
Clasificación por Objeto del Gasto (Capítulo y Concepto)
Del 1 de Enero al 31 de Marzo de 2024
(PESOS)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</si>
  <si>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</si>
  <si>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</si>
  <si>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</si>
  <si>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</si>
  <si>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</si>
  <si>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</si>
  <si>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</si>
  <si>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</si>
  <si>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</si>
  <si>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</si>
  <si>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</si>
  <si>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</si>
  <si>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</si>
  <si>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</si>
  <si>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</si>
  <si>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</si>
  <si>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</si>
  <si>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</si>
  <si>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</si>
  <si>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</si>
  <si>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</si>
  <si>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</si>
  <si>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</si>
  <si>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</si>
  <si>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</si>
  <si>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</si>
  <si>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</si>
  <si>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</si>
  <si>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</si>
  <si>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</si>
  <si>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</si>
  <si>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</si>
  <si>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</si>
  <si>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</si>
  <si>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</si>
  <si>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</si>
  <si>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</si>
  <si>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</si>
  <si>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</si>
  <si>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</si>
  <si>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</si>
  <si>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</si>
  <si>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</si>
  <si>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</si>
  <si>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</si>
  <si>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</si>
  <si>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</si>
  <si>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</si>
  <si>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</si>
  <si>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Fideicomiso de Desastres Naturales (Informativo)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</si>
  <si>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</si>
  <si>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</si>
  <si>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</si>
  <si>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</si>
  <si>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</si>
  <si>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</si>
  <si>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</si>
  <si>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</si>
  <si>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</si>
  <si>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</si>
  <si>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</si>
  <si>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</si>
  <si>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</si>
  <si>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</si>
  <si>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</si>
  <si>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</si>
  <si>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</si>
  <si>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</si>
  <si>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</si>
  <si>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</si>
  <si>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</si>
  <si>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</si>
  <si>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</si>
  <si>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</si>
  <si>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</si>
  <si>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</si>
  <si>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</si>
  <si>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</si>
  <si>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</si>
  <si>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</si>
  <si>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</si>
  <si>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</si>
  <si>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</si>
  <si>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</si>
  <si>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</si>
  <si>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</si>
  <si>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</si>
  <si>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</si>
  <si>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</si>
  <si>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</si>
  <si>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</si>
  <si>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</si>
  <si>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</si>
  <si>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</si>
  <si>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</si>
  <si>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</si>
  <si>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</si>
  <si>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</si>
  <si>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</si>
  <si>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</si>
  <si>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</si>
  <si>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</si>
  <si>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</si>
  <si>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</si>
  <si>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</si>
  <si>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</si>
  <si>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</si>
  <si>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</si>
  <si>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</si>
  <si>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</si>
  <si>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</si>
  <si>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</si>
  <si>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</si>
  <si>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</si>
  <si>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</si>
  <si>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</si>
  <si>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</si>
  <si>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</si>
  <si>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</si>
  <si>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</si>
  <si>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</si>
  <si>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</si>
  <si>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</si>
  <si>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Sistema Municipal de Agua Potable y Alcantarillado para el Municipio de Salvatierra, Gto.
Estado Analítico del Ejercicio del Presupuesto de Egresos Detallado - LDF
Clasificación Administrativa
Del 1 de Enero al 31 de Marzo de 2024
(PESOS)</t>
  </si>
  <si>
    <t>Subejercicio ( e)</t>
  </si>
  <si>
    <t>I. Gasto No Etiquetado</t>
  </si>
  <si>
    <t>(I=A+B+C+D+E+F+G+H)</t>
  </si>
  <si>
    <t>II. Gasto Etiquetado</t>
  </si>
  <si>
    <t>(II=A+B+C+D+E+F+G+H)</t>
  </si>
  <si>
    <t>Sistema Municipal de Agua Potable y Alcantarillado para el Municipio de Salvatierra, Gto.
Estado Analítico del Ejercicio del Presupuesto de Egresos Detallado - LDF
Clasificación Funcional (Finalidad y Función)
Del 1 de Enero al 31 de Marzo de 2024
pesos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</si>
  <si>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</si>
  <si>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</si>
  <si>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</si>
  <si>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</si>
  <si>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</si>
  <si>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</si>
  <si>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</si>
  <si>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</si>
  <si>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</si>
  <si>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</si>
  <si>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</si>
  <si>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</si>
  <si>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</si>
  <si>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</si>
  <si>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</si>
  <si>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</si>
  <si>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</si>
  <si>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</si>
  <si>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</si>
  <si>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</si>
  <si>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</si>
  <si>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</si>
  <si>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</si>
  <si>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</si>
  <si>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</si>
  <si>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</si>
  <si>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</si>
  <si>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</si>
  <si>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</si>
  <si>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</si>
  <si>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</si>
  <si>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</si>
  <si>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</si>
  <si>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</si>
  <si>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</si>
  <si>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</si>
  <si>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</si>
  <si>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</si>
  <si>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</si>
  <si>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</si>
  <si>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</si>
  <si>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</si>
  <si>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</si>
  <si>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</si>
  <si>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</si>
  <si>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</si>
  <si>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</si>
  <si>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</si>
  <si>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</si>
  <si>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</si>
  <si>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</si>
  <si>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</si>
  <si>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</si>
  <si>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</si>
  <si>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</si>
  <si>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</si>
  <si>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</si>
  <si>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</si>
  <si>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Municipal de Agua Potable y Alcantarillado para el Municipio de Salvatierra, Gto.
Estado Analítico del Ejercicio del Presupuesto de Egresos Detallado - LDF
Clasificación de Servicios Personales por Categoría
Del 1 de Enero al 31 de Marzo de 2024
pesos</t>
  </si>
  <si>
    <t xml:space="preserve">Devengado </t>
  </si>
  <si>
    <t>c2) Personal Médico, Paramédico y afín</t>
  </si>
  <si>
    <t>E. Gastos asociados a la implementación de nuevas leyes federales o reformas a las mismas (E = e1 + e2)</t>
  </si>
  <si>
    <t>31120M27A010000 DIRECCION GENERAL</t>
  </si>
  <si>
    <t>31120M27A020000 COORDINACION DE ADMINIST</t>
  </si>
  <si>
    <t>31120M27A030000 CULTURA DE AGUA</t>
  </si>
  <si>
    <t>31120M27A040000 COORDINACION DE COMERCIA</t>
  </si>
  <si>
    <t>31120M27A050000 COORDINACION DE COMUNIDA</t>
  </si>
  <si>
    <t>31120M27A060000 COORDINACION DE PRODUCCI</t>
  </si>
  <si>
    <t>31120M27A070000 COORDINACION DE ALCANTAR</t>
  </si>
  <si>
    <t>31120M27A080000 COORDINACION DE REDES DE</t>
  </si>
  <si>
    <t>31120M27A090000 COORDINACION DE LA PLANT</t>
  </si>
  <si>
    <t>Año 1 (2025)</t>
  </si>
  <si>
    <t>Año 2 (2026)</t>
  </si>
  <si>
    <t>Año 3 (2027)</t>
  </si>
  <si>
    <t>Año 4 (2028)</t>
  </si>
  <si>
    <t>Año 5 (2029)</t>
  </si>
  <si>
    <t>Año 2019 (c)</t>
  </si>
  <si>
    <t>Año 2020 (c)</t>
  </si>
  <si>
    <t>Año 2021 (c)</t>
  </si>
  <si>
    <t>Año 2022 (c)</t>
  </si>
  <si>
    <t>Año 2023 (c)</t>
  </si>
  <si>
    <t>Año2022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</si>
</sst>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2" borderId="3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 wrapText="1" indent="9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/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wrapText="1" indent="1"/>
    </xf>
    <xf numFmtId="0" fontId="0" fillId="0" borderId="14" xfId="0" applyBorder="1" applyAlignment="1">
      <alignment horizontal="left" wrapText="1" indent="2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>
      <alignment horizontal="center"/>
    </xf>
    <xf numFmtId="0" fontId="17" fillId="0" borderId="0" xfId="0" applyFont="1"/>
    <xf numFmtId="0" fontId="16" fillId="3" borderId="12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4" fontId="17" fillId="0" borderId="13" xfId="0" applyNumberFormat="1" applyFont="1" applyBorder="1" applyAlignment="1">
      <alignment vertical="center"/>
    </xf>
    <xf numFmtId="0" fontId="17" fillId="0" borderId="0" xfId="0" applyFont="1" applyAlignment="1">
      <alignment horizontal="justify" vertical="center" wrapText="1"/>
    </xf>
    <xf numFmtId="0" fontId="18" fillId="0" borderId="7" xfId="0" applyFont="1" applyBorder="1" applyAlignment="1">
      <alignment vertical="center" wrapText="1"/>
    </xf>
    <xf numFmtId="4" fontId="18" fillId="0" borderId="14" xfId="0" applyNumberFormat="1" applyFont="1" applyBorder="1" applyAlignment="1">
      <alignment vertical="center"/>
    </xf>
    <xf numFmtId="0" fontId="18" fillId="0" borderId="0" xfId="0" applyFont="1" applyAlignment="1">
      <alignment horizontal="justify" vertical="center" wrapText="1"/>
    </xf>
    <xf numFmtId="4" fontId="17" fillId="0" borderId="14" xfId="0" applyNumberFormat="1" applyFont="1" applyBorder="1" applyAlignment="1">
      <alignment vertical="center"/>
    </xf>
    <xf numFmtId="0" fontId="17" fillId="0" borderId="7" xfId="0" applyFont="1" applyBorder="1" applyAlignment="1">
      <alignment horizontal="left" vertical="center" wrapText="1" indent="1"/>
    </xf>
    <xf numFmtId="0" fontId="17" fillId="0" borderId="0" xfId="0" applyFont="1" applyAlignment="1">
      <alignment horizontal="left" vertical="center" wrapText="1" indent="1"/>
    </xf>
    <xf numFmtId="0" fontId="18" fillId="0" borderId="7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4" fontId="17" fillId="0" borderId="15" xfId="0" applyNumberFormat="1" applyFont="1" applyBorder="1" applyAlignment="1">
      <alignment vertical="center"/>
    </xf>
    <xf numFmtId="0" fontId="17" fillId="0" borderId="10" xfId="0" applyFont="1" applyBorder="1" applyAlignment="1">
      <alignment horizontal="justify" vertical="center" wrapText="1"/>
    </xf>
    <xf numFmtId="0" fontId="16" fillId="3" borderId="15" xfId="0" applyFont="1" applyFill="1" applyBorder="1" applyAlignment="1">
      <alignment horizontal="center" vertical="center" wrapText="1"/>
    </xf>
    <xf numFmtId="4" fontId="20" fillId="0" borderId="13" xfId="2" applyNumberFormat="1" applyFont="1" applyBorder="1" applyAlignment="1" applyProtection="1">
      <alignment vertical="top" wrapText="1"/>
      <protection locked="0"/>
    </xf>
    <xf numFmtId="4" fontId="21" fillId="0" borderId="14" xfId="2" applyNumberFormat="1" applyFont="1" applyBorder="1" applyAlignment="1" applyProtection="1">
      <alignment vertical="top" wrapText="1"/>
      <protection locked="0"/>
    </xf>
    <xf numFmtId="4" fontId="20" fillId="0" borderId="14" xfId="2" applyNumberFormat="1" applyFont="1" applyBorder="1" applyAlignment="1" applyProtection="1">
      <alignment vertical="top" wrapText="1"/>
      <protection locked="0"/>
    </xf>
    <xf numFmtId="4" fontId="21" fillId="3" borderId="14" xfId="2" applyNumberFormat="1" applyFont="1" applyFill="1" applyBorder="1" applyAlignment="1" applyProtection="1">
      <alignment vertical="top" wrapText="1"/>
      <protection locked="0"/>
    </xf>
    <xf numFmtId="4" fontId="17" fillId="0" borderId="14" xfId="0" applyNumberFormat="1" applyFont="1" applyBorder="1" applyProtection="1">
      <protection locked="0"/>
    </xf>
    <xf numFmtId="0" fontId="19" fillId="0" borderId="5" xfId="0" applyFont="1" applyBorder="1" applyAlignment="1">
      <alignment horizontal="justify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vertical="center" wrapText="1"/>
    </xf>
    <xf numFmtId="0" fontId="18" fillId="0" borderId="14" xfId="0" applyFont="1" applyBorder="1" applyAlignment="1">
      <alignment horizontal="left" vertical="center" wrapText="1"/>
    </xf>
    <xf numFmtId="0" fontId="17" fillId="0" borderId="14" xfId="0" applyFont="1" applyBorder="1" applyAlignment="1">
      <alignment vertical="center"/>
    </xf>
    <xf numFmtId="0" fontId="17" fillId="0" borderId="14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17" fillId="0" borderId="15" xfId="0" applyFont="1" applyBorder="1" applyAlignment="1">
      <alignment vertical="center"/>
    </xf>
    <xf numFmtId="4" fontId="17" fillId="0" borderId="0" xfId="0" applyNumberFormat="1" applyFont="1"/>
    <xf numFmtId="0" fontId="17" fillId="0" borderId="13" xfId="0" applyFont="1" applyBorder="1" applyAlignment="1">
      <alignment horizontal="left" vertical="center" wrapText="1"/>
    </xf>
    <xf numFmtId="15" fontId="17" fillId="0" borderId="13" xfId="0" applyNumberFormat="1" applyFont="1" applyBorder="1" applyProtection="1">
      <protection locked="0"/>
    </xf>
    <xf numFmtId="0" fontId="17" fillId="0" borderId="13" xfId="0" applyFont="1" applyBorder="1" applyProtection="1">
      <protection locked="0"/>
    </xf>
    <xf numFmtId="4" fontId="17" fillId="0" borderId="13" xfId="0" applyNumberFormat="1" applyFont="1" applyBorder="1" applyProtection="1">
      <protection locked="0"/>
    </xf>
    <xf numFmtId="15" fontId="17" fillId="0" borderId="14" xfId="0" applyNumberFormat="1" applyFont="1" applyBorder="1" applyProtection="1">
      <protection locked="0"/>
    </xf>
    <xf numFmtId="0" fontId="17" fillId="0" borderId="14" xfId="0" applyFont="1" applyBorder="1" applyProtection="1">
      <protection locked="0"/>
    </xf>
    <xf numFmtId="4" fontId="18" fillId="0" borderId="14" xfId="0" applyNumberFormat="1" applyFont="1" applyBorder="1" applyProtection="1">
      <protection locked="0"/>
    </xf>
    <xf numFmtId="0" fontId="17" fillId="0" borderId="14" xfId="0" applyFont="1" applyBorder="1" applyAlignment="1">
      <alignment horizontal="left" vertical="center" wrapText="1" indent="1"/>
    </xf>
    <xf numFmtId="0" fontId="18" fillId="0" borderId="15" xfId="0" applyFont="1" applyBorder="1" applyAlignment="1">
      <alignment horizontal="justify" vertical="center" wrapText="1"/>
    </xf>
    <xf numFmtId="0" fontId="16" fillId="3" borderId="0" xfId="0" applyFont="1" applyFill="1" applyAlignment="1">
      <alignment horizontal="center" vertical="center"/>
    </xf>
    <xf numFmtId="0" fontId="17" fillId="0" borderId="4" xfId="0" applyFont="1" applyBorder="1"/>
    <xf numFmtId="0" fontId="17" fillId="0" borderId="5" xfId="0" applyFont="1" applyBorder="1" applyAlignment="1">
      <alignment vertical="center" wrapText="1"/>
    </xf>
    <xf numFmtId="0" fontId="17" fillId="0" borderId="7" xfId="0" applyFont="1" applyBorder="1"/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4" fillId="0" borderId="0" xfId="0" applyFont="1"/>
    <xf numFmtId="4" fontId="17" fillId="4" borderId="14" xfId="0" applyNumberFormat="1" applyFont="1" applyFill="1" applyBorder="1" applyAlignment="1">
      <alignment vertical="center"/>
    </xf>
    <xf numFmtId="4" fontId="16" fillId="3" borderId="12" xfId="0" applyNumberFormat="1" applyFont="1" applyFill="1" applyBorder="1" applyAlignment="1">
      <alignment horizontal="center" vertical="center"/>
    </xf>
    <xf numFmtId="4" fontId="16" fillId="3" borderId="1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left" vertical="center" indent="1"/>
    </xf>
    <xf numFmtId="0" fontId="17" fillId="0" borderId="9" xfId="0" applyFont="1" applyBorder="1"/>
    <xf numFmtId="0" fontId="18" fillId="0" borderId="11" xfId="0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23" fillId="3" borderId="13" xfId="0" applyFont="1" applyFill="1" applyBorder="1"/>
    <xf numFmtId="0" fontId="16" fillId="3" borderId="15" xfId="0" applyFont="1" applyFill="1" applyBorder="1" applyAlignment="1">
      <alignment horizontal="center" vertical="top"/>
    </xf>
    <xf numFmtId="0" fontId="17" fillId="0" borderId="13" xfId="0" applyFont="1" applyBorder="1" applyAlignment="1">
      <alignment horizontal="justify" vertical="center"/>
    </xf>
    <xf numFmtId="0" fontId="18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 indent="1"/>
    </xf>
    <xf numFmtId="0" fontId="17" fillId="0" borderId="14" xfId="0" applyFont="1" applyBorder="1" applyAlignment="1">
      <alignment horizontal="left" vertical="center" indent="2"/>
    </xf>
    <xf numFmtId="4" fontId="18" fillId="5" borderId="14" xfId="0" applyNumberFormat="1" applyFont="1" applyFill="1" applyBorder="1" applyAlignment="1">
      <alignment vertical="center"/>
    </xf>
    <xf numFmtId="4" fontId="17" fillId="6" borderId="14" xfId="0" applyNumberFormat="1" applyFont="1" applyFill="1" applyBorder="1" applyAlignment="1">
      <alignment vertical="center"/>
    </xf>
    <xf numFmtId="0" fontId="17" fillId="0" borderId="14" xfId="0" applyFont="1" applyBorder="1" applyAlignment="1">
      <alignment horizontal="justify" vertical="center"/>
    </xf>
    <xf numFmtId="0" fontId="17" fillId="0" borderId="14" xfId="0" applyFont="1" applyBorder="1" applyAlignment="1">
      <alignment horizontal="left" vertical="center" wrapText="1" indent="2"/>
    </xf>
    <xf numFmtId="0" fontId="18" fillId="0" borderId="14" xfId="0" applyFont="1" applyBorder="1" applyAlignment="1">
      <alignment horizontal="left" vertical="center" indent="1"/>
    </xf>
    <xf numFmtId="0" fontId="17" fillId="0" borderId="15" xfId="0" applyFont="1" applyBorder="1" applyAlignment="1">
      <alignment horizontal="justify" vertical="center"/>
    </xf>
    <xf numFmtId="0" fontId="25" fillId="0" borderId="0" xfId="0" applyFont="1"/>
    <xf numFmtId="4" fontId="17" fillId="0" borderId="0" xfId="0" applyNumberFormat="1" applyFont="1" applyAlignment="1">
      <alignment vertical="center"/>
    </xf>
    <xf numFmtId="0" fontId="27" fillId="0" borderId="0" xfId="0" applyFont="1"/>
    <xf numFmtId="0" fontId="26" fillId="3" borderId="12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top"/>
    </xf>
    <xf numFmtId="4" fontId="28" fillId="0" borderId="13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30" fillId="0" borderId="7" xfId="0" applyFont="1" applyBorder="1" applyAlignment="1">
      <alignment horizontal="left" vertical="top"/>
    </xf>
    <xf numFmtId="0" fontId="29" fillId="0" borderId="8" xfId="0" applyFont="1" applyBorder="1" applyAlignment="1">
      <alignment horizontal="left" vertical="center" indent="2"/>
    </xf>
    <xf numFmtId="4" fontId="29" fillId="0" borderId="14" xfId="0" applyNumberFormat="1" applyFont="1" applyBorder="1" applyAlignment="1">
      <alignment vertical="center"/>
    </xf>
    <xf numFmtId="0" fontId="31" fillId="0" borderId="7" xfId="0" applyFont="1" applyBorder="1" applyAlignment="1">
      <alignment horizontal="left" vertical="top"/>
    </xf>
    <xf numFmtId="0" fontId="27" fillId="0" borderId="7" xfId="0" applyFont="1" applyBorder="1"/>
    <xf numFmtId="0" fontId="18" fillId="0" borderId="8" xfId="0" applyFont="1" applyBorder="1" applyAlignment="1">
      <alignment horizontal="left" vertical="center" indent="1"/>
    </xf>
    <xf numFmtId="0" fontId="17" fillId="0" borderId="8" xfId="0" applyFont="1" applyBorder="1" applyAlignment="1">
      <alignment horizontal="left" vertical="center" indent="2"/>
    </xf>
    <xf numFmtId="0" fontId="17" fillId="0" borderId="8" xfId="0" applyFont="1" applyBorder="1" applyAlignment="1">
      <alignment horizontal="left" vertical="center" indent="1"/>
    </xf>
    <xf numFmtId="0" fontId="27" fillId="0" borderId="9" xfId="0" applyFont="1" applyBorder="1"/>
    <xf numFmtId="0" fontId="17" fillId="0" borderId="11" xfId="0" applyFont="1" applyBorder="1" applyAlignment="1">
      <alignment horizontal="left" vertical="center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justify" vertical="center" wrapText="1"/>
    </xf>
    <xf numFmtId="0" fontId="32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 vertical="center" wrapText="1" indent="2"/>
    </xf>
    <xf numFmtId="0" fontId="18" fillId="0" borderId="11" xfId="0" applyFont="1" applyBorder="1" applyAlignment="1">
      <alignment horizontal="justify" vertical="center"/>
    </xf>
    <xf numFmtId="0" fontId="16" fillId="3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4" fontId="18" fillId="0" borderId="13" xfId="0" applyNumberFormat="1" applyFont="1" applyBorder="1" applyAlignment="1">
      <alignment vertical="center"/>
    </xf>
    <xf numFmtId="0" fontId="18" fillId="0" borderId="15" xfId="0" applyFont="1" applyBorder="1" applyAlignment="1">
      <alignment horizontal="left" vertical="center" wrapText="1"/>
    </xf>
    <xf numFmtId="0" fontId="20" fillId="0" borderId="8" xfId="0" applyFont="1" applyBorder="1" applyAlignment="1" applyProtection="1">
      <alignment horizontal="left" indent="1"/>
      <protection locked="0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 indent="1"/>
    </xf>
    <xf numFmtId="0" fontId="18" fillId="0" borderId="8" xfId="0" applyFont="1" applyBorder="1" applyAlignment="1">
      <alignment horizontal="left" vertical="center" indent="1"/>
    </xf>
    <xf numFmtId="0" fontId="29" fillId="0" borderId="7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16" fillId="3" borderId="4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5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PAS%20SALVATIERRA/Download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79"/>
  <sheetViews>
    <sheetView showGridLines="0" zoomScale="75" zoomScaleNormal="75" workbookViewId="0">
      <selection activeCell="A20" sqref="A20"/>
    </sheetView>
  </sheetViews>
  <sheetFormatPr baseColWidth="10" defaultRowHeight="11.25"/>
  <cols>
    <col min="1" max="1" width="56.42578125" style="86" customWidth="1"/>
    <col min="2" max="2" width="16" style="86" customWidth="1"/>
    <col min="3" max="3" width="18.140625" style="86" customWidth="1"/>
    <col min="4" max="4" width="56.42578125" style="86" customWidth="1"/>
    <col min="5" max="5" width="15.85546875" style="86" customWidth="1"/>
    <col min="6" max="6" width="15.7109375" style="86" customWidth="1"/>
    <col min="7" max="16384" width="11.42578125" style="86"/>
  </cols>
  <sheetData>
    <row r="1" spans="1:6" ht="45.95" customHeight="1">
      <c r="A1" s="190" t="s">
        <v>539</v>
      </c>
      <c r="B1" s="191"/>
      <c r="C1" s="191"/>
      <c r="D1" s="191"/>
      <c r="E1" s="191"/>
      <c r="F1" s="192"/>
    </row>
    <row r="2" spans="1:6">
      <c r="A2" s="87" t="s">
        <v>1</v>
      </c>
      <c r="B2" s="88">
        <v>2024</v>
      </c>
      <c r="C2" s="88">
        <v>2023</v>
      </c>
      <c r="D2" s="87" t="s">
        <v>1</v>
      </c>
      <c r="E2" s="88">
        <v>2024</v>
      </c>
      <c r="F2" s="88">
        <v>2023</v>
      </c>
    </row>
    <row r="3" spans="1:6">
      <c r="A3" s="89"/>
      <c r="B3" s="90"/>
      <c r="C3" s="90"/>
      <c r="D3" s="91"/>
      <c r="E3" s="90"/>
      <c r="F3" s="90"/>
    </row>
    <row r="4" spans="1:6">
      <c r="A4" s="92" t="s">
        <v>2</v>
      </c>
      <c r="B4" s="93"/>
      <c r="C4" s="93"/>
      <c r="D4" s="94" t="s">
        <v>3</v>
      </c>
      <c r="E4" s="93"/>
      <c r="F4" s="93"/>
    </row>
    <row r="5" spans="1:6">
      <c r="A5" s="92" t="s">
        <v>4</v>
      </c>
      <c r="B5" s="95"/>
      <c r="C5" s="95"/>
      <c r="D5" s="94" t="s">
        <v>5</v>
      </c>
      <c r="E5" s="95"/>
      <c r="F5" s="95"/>
    </row>
    <row r="6" spans="1:6">
      <c r="A6" s="89" t="s">
        <v>6</v>
      </c>
      <c r="B6" s="95">
        <f>SUM(B7:B13)</f>
        <v>6470538.7300000004</v>
      </c>
      <c r="C6" s="95">
        <f>SUM(C7:C13)</f>
        <v>2528046.62</v>
      </c>
      <c r="D6" s="91" t="s">
        <v>7</v>
      </c>
      <c r="E6" s="95">
        <f>SUM(E7:E15)</f>
        <v>12223328.52</v>
      </c>
      <c r="F6" s="95">
        <f>SUM(F7:F15)</f>
        <v>12659484.439999999</v>
      </c>
    </row>
    <row r="7" spans="1:6">
      <c r="A7" s="96" t="s">
        <v>8</v>
      </c>
      <c r="B7" s="95"/>
      <c r="C7" s="95"/>
      <c r="D7" s="97" t="s">
        <v>9</v>
      </c>
      <c r="E7" s="95">
        <v>1554858.16</v>
      </c>
      <c r="F7" s="95">
        <v>1554858.16</v>
      </c>
    </row>
    <row r="8" spans="1:6">
      <c r="A8" s="96" t="s">
        <v>10</v>
      </c>
      <c r="B8" s="95">
        <v>6470538.7300000004</v>
      </c>
      <c r="C8" s="95">
        <v>2528046.62</v>
      </c>
      <c r="D8" s="97" t="s">
        <v>11</v>
      </c>
      <c r="E8" s="95">
        <v>1832502.89</v>
      </c>
      <c r="F8" s="95">
        <v>1989238.92</v>
      </c>
    </row>
    <row r="9" spans="1:6">
      <c r="A9" s="96" t="s">
        <v>12</v>
      </c>
      <c r="B9" s="95"/>
      <c r="C9" s="95"/>
      <c r="D9" s="97" t="s">
        <v>13</v>
      </c>
      <c r="E9" s="95"/>
      <c r="F9" s="95"/>
    </row>
    <row r="10" spans="1:6">
      <c r="A10" s="96" t="s">
        <v>14</v>
      </c>
      <c r="B10" s="95"/>
      <c r="C10" s="95"/>
      <c r="D10" s="97" t="s">
        <v>15</v>
      </c>
      <c r="E10" s="95"/>
      <c r="F10" s="95"/>
    </row>
    <row r="11" spans="1:6">
      <c r="A11" s="96" t="s">
        <v>16</v>
      </c>
      <c r="B11" s="95"/>
      <c r="C11" s="95"/>
      <c r="D11" s="97" t="s">
        <v>17</v>
      </c>
      <c r="E11" s="95"/>
      <c r="F11" s="95"/>
    </row>
    <row r="12" spans="1:6" ht="22.5">
      <c r="A12" s="96" t="s">
        <v>18</v>
      </c>
      <c r="B12" s="95"/>
      <c r="C12" s="95"/>
      <c r="D12" s="97" t="s">
        <v>19</v>
      </c>
      <c r="E12" s="95"/>
      <c r="F12" s="95"/>
    </row>
    <row r="13" spans="1:6">
      <c r="A13" s="96" t="s">
        <v>20</v>
      </c>
      <c r="B13" s="95"/>
      <c r="C13" s="95"/>
      <c r="D13" s="97" t="s">
        <v>21</v>
      </c>
      <c r="E13" s="95">
        <v>6935666.1399999997</v>
      </c>
      <c r="F13" s="95">
        <v>7179200.0300000003</v>
      </c>
    </row>
    <row r="14" spans="1:6">
      <c r="A14" s="89" t="s">
        <v>22</v>
      </c>
      <c r="B14" s="95">
        <f>SUM(B15:B21)</f>
        <v>12886191.120000001</v>
      </c>
      <c r="C14" s="95">
        <f>SUM(C15:C21)</f>
        <v>12192955.380000001</v>
      </c>
      <c r="D14" s="97" t="s">
        <v>23</v>
      </c>
      <c r="E14" s="95"/>
      <c r="F14" s="95"/>
    </row>
    <row r="15" spans="1:6">
      <c r="A15" s="96" t="s">
        <v>24</v>
      </c>
      <c r="B15" s="95"/>
      <c r="C15" s="95"/>
      <c r="D15" s="97" t="s">
        <v>25</v>
      </c>
      <c r="E15" s="95">
        <v>1900301.33</v>
      </c>
      <c r="F15" s="95">
        <v>1936187.33</v>
      </c>
    </row>
    <row r="16" spans="1:6">
      <c r="A16" s="96" t="s">
        <v>26</v>
      </c>
      <c r="B16" s="95">
        <v>3096893.97</v>
      </c>
      <c r="C16" s="95">
        <v>2553819.52</v>
      </c>
      <c r="D16" s="91" t="s">
        <v>27</v>
      </c>
      <c r="E16" s="95">
        <f>SUM(E17:E19)</f>
        <v>0</v>
      </c>
      <c r="F16" s="95">
        <f>SUM(F17:F19)</f>
        <v>0</v>
      </c>
    </row>
    <row r="17" spans="1:6">
      <c r="A17" s="96" t="s">
        <v>28</v>
      </c>
      <c r="B17" s="95">
        <v>506878.73</v>
      </c>
      <c r="C17" s="95">
        <v>340270.73</v>
      </c>
      <c r="D17" s="97" t="s">
        <v>29</v>
      </c>
      <c r="E17" s="95">
        <v>0</v>
      </c>
      <c r="F17" s="95">
        <v>0</v>
      </c>
    </row>
    <row r="18" spans="1:6" ht="13.5" customHeight="1">
      <c r="A18" s="96" t="s">
        <v>30</v>
      </c>
      <c r="B18" s="95">
        <v>0</v>
      </c>
      <c r="C18" s="95">
        <v>0</v>
      </c>
      <c r="D18" s="97" t="s">
        <v>31</v>
      </c>
      <c r="E18" s="95">
        <v>0</v>
      </c>
      <c r="F18" s="95">
        <v>0</v>
      </c>
    </row>
    <row r="19" spans="1:6">
      <c r="A19" s="96" t="s">
        <v>32</v>
      </c>
      <c r="B19" s="95">
        <v>5422</v>
      </c>
      <c r="C19" s="95">
        <v>422</v>
      </c>
      <c r="D19" s="97" t="s">
        <v>33</v>
      </c>
      <c r="E19" s="95">
        <v>0</v>
      </c>
      <c r="F19" s="95">
        <v>0</v>
      </c>
    </row>
    <row r="20" spans="1:6">
      <c r="A20" s="96" t="s">
        <v>34</v>
      </c>
      <c r="B20" s="95"/>
      <c r="C20" s="95"/>
      <c r="D20" s="91" t="s">
        <v>35</v>
      </c>
      <c r="E20" s="95">
        <f>SUM(E21:E22)</f>
        <v>0</v>
      </c>
      <c r="F20" s="95">
        <f>SUM(F21:F22)</f>
        <v>0</v>
      </c>
    </row>
    <row r="21" spans="1:6">
      <c r="A21" s="96" t="s">
        <v>36</v>
      </c>
      <c r="B21" s="95">
        <v>9276996.4199999999</v>
      </c>
      <c r="C21" s="95">
        <v>9298443.1300000008</v>
      </c>
      <c r="D21" s="97" t="s">
        <v>37</v>
      </c>
      <c r="E21" s="95">
        <v>0</v>
      </c>
      <c r="F21" s="95">
        <v>0</v>
      </c>
    </row>
    <row r="22" spans="1:6">
      <c r="A22" s="89" t="s">
        <v>38</v>
      </c>
      <c r="B22" s="95">
        <f>SUM(B23:B27)</f>
        <v>0</v>
      </c>
      <c r="C22" s="95">
        <f>SUM(C23:C27)</f>
        <v>0</v>
      </c>
      <c r="D22" s="97" t="s">
        <v>39</v>
      </c>
      <c r="E22" s="95">
        <v>0</v>
      </c>
      <c r="F22" s="95">
        <v>0</v>
      </c>
    </row>
    <row r="23" spans="1:6" ht="22.5">
      <c r="A23" s="96" t="s">
        <v>40</v>
      </c>
      <c r="B23" s="95"/>
      <c r="C23" s="95"/>
      <c r="D23" s="91" t="s">
        <v>41</v>
      </c>
      <c r="E23" s="95">
        <v>0</v>
      </c>
      <c r="F23" s="95">
        <v>0</v>
      </c>
    </row>
    <row r="24" spans="1:6" ht="22.5">
      <c r="A24" s="96" t="s">
        <v>42</v>
      </c>
      <c r="B24" s="95">
        <v>0</v>
      </c>
      <c r="C24" s="95">
        <v>0</v>
      </c>
      <c r="D24" s="91" t="s">
        <v>43</v>
      </c>
      <c r="E24" s="95">
        <f>SUM(E25:E27)</f>
        <v>0</v>
      </c>
      <c r="F24" s="95">
        <f>SUM(F25:F27)</f>
        <v>0</v>
      </c>
    </row>
    <row r="25" spans="1:6" ht="22.5">
      <c r="A25" s="96" t="s">
        <v>44</v>
      </c>
      <c r="B25" s="95"/>
      <c r="C25" s="95"/>
      <c r="D25" s="97" t="s">
        <v>45</v>
      </c>
      <c r="E25" s="95">
        <v>0</v>
      </c>
      <c r="F25" s="95">
        <v>0</v>
      </c>
    </row>
    <row r="26" spans="1:6">
      <c r="A26" s="96" t="s">
        <v>46</v>
      </c>
      <c r="B26" s="95"/>
      <c r="C26" s="95"/>
      <c r="D26" s="97" t="s">
        <v>47</v>
      </c>
      <c r="E26" s="95">
        <v>0</v>
      </c>
      <c r="F26" s="95">
        <v>0</v>
      </c>
    </row>
    <row r="27" spans="1:6">
      <c r="A27" s="96" t="s">
        <v>48</v>
      </c>
      <c r="B27" s="95"/>
      <c r="C27" s="95"/>
      <c r="D27" s="97" t="s">
        <v>49</v>
      </c>
      <c r="E27" s="95">
        <v>0</v>
      </c>
      <c r="F27" s="95">
        <v>0</v>
      </c>
    </row>
    <row r="28" spans="1:6" ht="22.5">
      <c r="A28" s="89" t="s">
        <v>50</v>
      </c>
      <c r="B28" s="95">
        <f>SUM(B29:B33)</f>
        <v>0</v>
      </c>
      <c r="C28" s="95">
        <f>SUM(C29:C33)</f>
        <v>0</v>
      </c>
      <c r="D28" s="91" t="s">
        <v>51</v>
      </c>
      <c r="E28" s="95">
        <f>SUM(E29:E34)</f>
        <v>0</v>
      </c>
      <c r="F28" s="95">
        <f>SUM(F29:F34)</f>
        <v>0</v>
      </c>
    </row>
    <row r="29" spans="1:6">
      <c r="A29" s="96" t="s">
        <v>52</v>
      </c>
      <c r="B29" s="95">
        <v>0</v>
      </c>
      <c r="C29" s="95">
        <v>0</v>
      </c>
      <c r="D29" s="97" t="s">
        <v>53</v>
      </c>
      <c r="E29" s="95"/>
      <c r="F29" s="95"/>
    </row>
    <row r="30" spans="1:6">
      <c r="A30" s="96" t="s">
        <v>54</v>
      </c>
      <c r="B30" s="95"/>
      <c r="C30" s="95"/>
      <c r="D30" s="97" t="s">
        <v>55</v>
      </c>
      <c r="E30" s="95"/>
      <c r="F30" s="95"/>
    </row>
    <row r="31" spans="1:6">
      <c r="A31" s="96" t="s">
        <v>56</v>
      </c>
      <c r="B31" s="95"/>
      <c r="C31" s="95"/>
      <c r="D31" s="97" t="s">
        <v>57</v>
      </c>
      <c r="E31" s="95"/>
      <c r="F31" s="95"/>
    </row>
    <row r="32" spans="1:6">
      <c r="A32" s="96" t="s">
        <v>58</v>
      </c>
      <c r="B32" s="95"/>
      <c r="C32" s="95"/>
      <c r="D32" s="97" t="s">
        <v>59</v>
      </c>
      <c r="E32" s="95"/>
      <c r="F32" s="95"/>
    </row>
    <row r="33" spans="1:6">
      <c r="A33" s="96" t="s">
        <v>60</v>
      </c>
      <c r="B33" s="95"/>
      <c r="C33" s="95"/>
      <c r="D33" s="97" t="s">
        <v>61</v>
      </c>
      <c r="E33" s="95"/>
      <c r="F33" s="95"/>
    </row>
    <row r="34" spans="1:6">
      <c r="A34" s="89" t="s">
        <v>62</v>
      </c>
      <c r="B34" s="95">
        <v>0</v>
      </c>
      <c r="C34" s="95">
        <v>0</v>
      </c>
      <c r="D34" s="97" t="s">
        <v>63</v>
      </c>
      <c r="E34" s="95"/>
      <c r="F34" s="95"/>
    </row>
    <row r="35" spans="1:6">
      <c r="A35" s="89" t="s">
        <v>64</v>
      </c>
      <c r="B35" s="95">
        <f>SUM(B36:B37)</f>
        <v>0</v>
      </c>
      <c r="C35" s="95">
        <f>SUM(C36:C37)</f>
        <v>0</v>
      </c>
      <c r="D35" s="91" t="s">
        <v>65</v>
      </c>
      <c r="E35" s="95">
        <f>SUM(E36:E38)</f>
        <v>0</v>
      </c>
      <c r="F35" s="95">
        <f>SUM(F36:F38)</f>
        <v>0</v>
      </c>
    </row>
    <row r="36" spans="1:6" ht="22.5">
      <c r="A36" s="96" t="s">
        <v>66</v>
      </c>
      <c r="B36" s="95">
        <v>0</v>
      </c>
      <c r="C36" s="95">
        <v>0</v>
      </c>
      <c r="D36" s="97" t="s">
        <v>67</v>
      </c>
      <c r="E36" s="95">
        <v>0</v>
      </c>
      <c r="F36" s="95">
        <v>0</v>
      </c>
    </row>
    <row r="37" spans="1:6">
      <c r="A37" s="96" t="s">
        <v>68</v>
      </c>
      <c r="B37" s="95">
        <v>0</v>
      </c>
      <c r="C37" s="95">
        <v>0</v>
      </c>
      <c r="D37" s="97" t="s">
        <v>69</v>
      </c>
      <c r="E37" s="95">
        <v>0</v>
      </c>
      <c r="F37" s="95">
        <v>0</v>
      </c>
    </row>
    <row r="38" spans="1:6">
      <c r="A38" s="89" t="s">
        <v>70</v>
      </c>
      <c r="B38" s="95">
        <f>SUM(B39:B42)</f>
        <v>0</v>
      </c>
      <c r="C38" s="95">
        <f>SUM(C39:C42)</f>
        <v>0</v>
      </c>
      <c r="D38" s="97" t="s">
        <v>71</v>
      </c>
      <c r="E38" s="95">
        <v>0</v>
      </c>
      <c r="F38" s="95">
        <v>0</v>
      </c>
    </row>
    <row r="39" spans="1:6">
      <c r="A39" s="96" t="s">
        <v>72</v>
      </c>
      <c r="B39" s="95"/>
      <c r="C39" s="95"/>
      <c r="D39" s="91" t="s">
        <v>73</v>
      </c>
      <c r="E39" s="95">
        <f>SUM(E40:E42)</f>
        <v>0</v>
      </c>
      <c r="F39" s="95">
        <f>SUM(F40:F42)</f>
        <v>0</v>
      </c>
    </row>
    <row r="40" spans="1:6">
      <c r="A40" s="96" t="s">
        <v>74</v>
      </c>
      <c r="B40" s="95"/>
      <c r="C40" s="95"/>
      <c r="D40" s="97" t="s">
        <v>75</v>
      </c>
      <c r="E40" s="95">
        <v>0</v>
      </c>
      <c r="F40" s="95">
        <v>0</v>
      </c>
    </row>
    <row r="41" spans="1:6" ht="22.5">
      <c r="A41" s="96" t="s">
        <v>76</v>
      </c>
      <c r="B41" s="95"/>
      <c r="C41" s="95"/>
      <c r="D41" s="97" t="s">
        <v>77</v>
      </c>
      <c r="E41" s="95">
        <v>0</v>
      </c>
      <c r="F41" s="95">
        <v>0</v>
      </c>
    </row>
    <row r="42" spans="1:6">
      <c r="A42" s="96" t="s">
        <v>78</v>
      </c>
      <c r="B42" s="95"/>
      <c r="C42" s="95"/>
      <c r="D42" s="97" t="s">
        <v>79</v>
      </c>
      <c r="E42" s="95">
        <v>0</v>
      </c>
      <c r="F42" s="95">
        <v>0</v>
      </c>
    </row>
    <row r="43" spans="1:6">
      <c r="A43" s="89"/>
      <c r="B43" s="95"/>
      <c r="C43" s="95"/>
      <c r="D43" s="91"/>
      <c r="E43" s="95"/>
      <c r="F43" s="95"/>
    </row>
    <row r="44" spans="1:6">
      <c r="A44" s="92" t="s">
        <v>80</v>
      </c>
      <c r="B44" s="93">
        <f>B6+B14+B22+B28+B34+B35+B38</f>
        <v>19356729.850000001</v>
      </c>
      <c r="C44" s="93">
        <f>C6+C14+C22+C28+C34+C35+C38</f>
        <v>14721002</v>
      </c>
      <c r="D44" s="94" t="s">
        <v>81</v>
      </c>
      <c r="E44" s="93">
        <f>E6+E16+E20+E23+E24+E28+E35+E39</f>
        <v>12223328.52</v>
      </c>
      <c r="F44" s="93">
        <f>F6+F16+F20+F23+F24+F28+F35+F39</f>
        <v>12659484.439999999</v>
      </c>
    </row>
    <row r="45" spans="1:6">
      <c r="A45" s="92"/>
      <c r="B45" s="95"/>
      <c r="C45" s="95"/>
      <c r="D45" s="94"/>
      <c r="E45" s="95"/>
      <c r="F45" s="95"/>
    </row>
    <row r="46" spans="1:6">
      <c r="A46" s="98" t="s">
        <v>82</v>
      </c>
      <c r="B46" s="95"/>
      <c r="C46" s="95"/>
      <c r="D46" s="94" t="s">
        <v>83</v>
      </c>
      <c r="E46" s="95"/>
      <c r="F46" s="95"/>
    </row>
    <row r="47" spans="1:6">
      <c r="A47" s="99" t="s">
        <v>84</v>
      </c>
      <c r="B47" s="95">
        <v>0</v>
      </c>
      <c r="C47" s="95">
        <v>0</v>
      </c>
      <c r="D47" s="91" t="s">
        <v>85</v>
      </c>
      <c r="E47" s="95">
        <v>0</v>
      </c>
      <c r="F47" s="95">
        <v>0</v>
      </c>
    </row>
    <row r="48" spans="1:6">
      <c r="A48" s="99" t="s">
        <v>86</v>
      </c>
      <c r="B48" s="95">
        <v>0</v>
      </c>
      <c r="C48" s="95">
        <v>0</v>
      </c>
      <c r="D48" s="91" t="s">
        <v>87</v>
      </c>
      <c r="E48" s="95">
        <v>0</v>
      </c>
      <c r="F48" s="95">
        <v>0</v>
      </c>
    </row>
    <row r="49" spans="1:6">
      <c r="A49" s="99" t="s">
        <v>88</v>
      </c>
      <c r="B49" s="95">
        <v>12927565.51</v>
      </c>
      <c r="C49" s="95">
        <v>12927565.51</v>
      </c>
      <c r="D49" s="91" t="s">
        <v>89</v>
      </c>
      <c r="E49" s="95">
        <v>0</v>
      </c>
      <c r="F49" s="95">
        <v>0</v>
      </c>
    </row>
    <row r="50" spans="1:6">
      <c r="A50" s="99" t="s">
        <v>90</v>
      </c>
      <c r="B50" s="95">
        <v>6594671.1299999999</v>
      </c>
      <c r="C50" s="95">
        <v>6594671.1299999999</v>
      </c>
      <c r="D50" s="91" t="s">
        <v>91</v>
      </c>
      <c r="E50" s="95">
        <v>0</v>
      </c>
      <c r="F50" s="95">
        <v>0</v>
      </c>
    </row>
    <row r="51" spans="1:6" ht="12.75" customHeight="1">
      <c r="A51" s="99" t="s">
        <v>92</v>
      </c>
      <c r="B51" s="95">
        <v>150440</v>
      </c>
      <c r="C51" s="95">
        <v>150440</v>
      </c>
      <c r="D51" s="91" t="s">
        <v>93</v>
      </c>
      <c r="E51" s="95">
        <v>0</v>
      </c>
      <c r="F51" s="95">
        <v>0</v>
      </c>
    </row>
    <row r="52" spans="1:6">
      <c r="A52" s="99" t="s">
        <v>94</v>
      </c>
      <c r="B52" s="95">
        <v>-1485973.69</v>
      </c>
      <c r="C52" s="95">
        <v>-1485973.69</v>
      </c>
      <c r="D52" s="91" t="s">
        <v>95</v>
      </c>
      <c r="E52" s="95">
        <v>0</v>
      </c>
      <c r="F52" s="95">
        <v>0</v>
      </c>
    </row>
    <row r="53" spans="1:6">
      <c r="A53" s="99" t="s">
        <v>96</v>
      </c>
      <c r="B53" s="95">
        <v>198487.16</v>
      </c>
      <c r="C53" s="95">
        <v>0</v>
      </c>
      <c r="D53" s="94"/>
      <c r="E53" s="95"/>
      <c r="F53" s="95"/>
    </row>
    <row r="54" spans="1:6">
      <c r="A54" s="99" t="s">
        <v>97</v>
      </c>
      <c r="B54" s="95">
        <v>0</v>
      </c>
      <c r="C54" s="95">
        <v>0</v>
      </c>
      <c r="D54" s="94" t="s">
        <v>98</v>
      </c>
      <c r="E54" s="93">
        <f>SUM(E47:E52)</f>
        <v>0</v>
      </c>
      <c r="F54" s="93">
        <f>SUM(F47:F52)</f>
        <v>0</v>
      </c>
    </row>
    <row r="55" spans="1:6">
      <c r="A55" s="99" t="s">
        <v>99</v>
      </c>
      <c r="B55" s="95">
        <v>0</v>
      </c>
      <c r="C55" s="95">
        <v>0</v>
      </c>
      <c r="D55" s="100"/>
      <c r="E55" s="95"/>
      <c r="F55" s="95"/>
    </row>
    <row r="56" spans="1:6">
      <c r="A56" s="99"/>
      <c r="B56" s="95"/>
      <c r="C56" s="95"/>
      <c r="D56" s="94" t="s">
        <v>100</v>
      </c>
      <c r="E56" s="93">
        <f>E54+E44</f>
        <v>12223328.52</v>
      </c>
      <c r="F56" s="93">
        <f>F54+F44</f>
        <v>12659484.439999999</v>
      </c>
    </row>
    <row r="57" spans="1:6">
      <c r="A57" s="98" t="s">
        <v>101</v>
      </c>
      <c r="B57" s="93">
        <f>SUM(B47:B55)</f>
        <v>18385190.109999999</v>
      </c>
      <c r="C57" s="93">
        <f>SUM(C47:C55)</f>
        <v>18186702.949999999</v>
      </c>
      <c r="D57" s="91"/>
      <c r="E57" s="95"/>
      <c r="F57" s="95"/>
    </row>
    <row r="58" spans="1:6">
      <c r="A58" s="99"/>
      <c r="B58" s="95"/>
      <c r="C58" s="95"/>
      <c r="D58" s="94" t="s">
        <v>102</v>
      </c>
      <c r="E58" s="95"/>
      <c r="F58" s="95"/>
    </row>
    <row r="59" spans="1:6">
      <c r="A59" s="98" t="s">
        <v>103</v>
      </c>
      <c r="B59" s="93">
        <f>B44+B57</f>
        <v>37741919.960000001</v>
      </c>
      <c r="C59" s="93">
        <f>C44+C57</f>
        <v>32907704.949999999</v>
      </c>
      <c r="D59" s="94"/>
      <c r="E59" s="95"/>
      <c r="F59" s="95"/>
    </row>
    <row r="60" spans="1:6">
      <c r="A60" s="99"/>
      <c r="B60" s="95"/>
      <c r="C60" s="95"/>
      <c r="D60" s="94" t="s">
        <v>104</v>
      </c>
      <c r="E60" s="95">
        <f>SUM(E61:E63)</f>
        <v>3273421.33</v>
      </c>
      <c r="F60" s="95">
        <f>SUM(F61:F63)</f>
        <v>3273421.33</v>
      </c>
    </row>
    <row r="61" spans="1:6">
      <c r="A61" s="99"/>
      <c r="B61" s="95"/>
      <c r="C61" s="95"/>
      <c r="D61" s="91" t="s">
        <v>105</v>
      </c>
      <c r="E61" s="95">
        <v>3273421.33</v>
      </c>
      <c r="F61" s="95">
        <v>3273421.33</v>
      </c>
    </row>
    <row r="62" spans="1:6">
      <c r="A62" s="99"/>
      <c r="B62" s="95"/>
      <c r="C62" s="95"/>
      <c r="D62" s="91" t="s">
        <v>106</v>
      </c>
      <c r="E62" s="95">
        <v>0</v>
      </c>
      <c r="F62" s="95">
        <v>0</v>
      </c>
    </row>
    <row r="63" spans="1:6">
      <c r="A63" s="99"/>
      <c r="B63" s="95"/>
      <c r="C63" s="95"/>
      <c r="D63" s="91" t="s">
        <v>107</v>
      </c>
      <c r="E63" s="95">
        <v>0</v>
      </c>
      <c r="F63" s="95">
        <v>0</v>
      </c>
    </row>
    <row r="64" spans="1:6">
      <c r="A64" s="99"/>
      <c r="B64" s="95"/>
      <c r="C64" s="95"/>
      <c r="D64" s="91"/>
      <c r="E64" s="95"/>
      <c r="F64" s="95"/>
    </row>
    <row r="65" spans="1:6">
      <c r="A65" s="99"/>
      <c r="B65" s="95"/>
      <c r="C65" s="95"/>
      <c r="D65" s="94" t="s">
        <v>108</v>
      </c>
      <c r="E65" s="95">
        <f>SUM(E66:E70)</f>
        <v>22245170.109999999</v>
      </c>
      <c r="F65" s="95">
        <f>SUM(F66:F70)</f>
        <v>16974799.18</v>
      </c>
    </row>
    <row r="66" spans="1:6">
      <c r="A66" s="99"/>
      <c r="B66" s="95"/>
      <c r="C66" s="95"/>
      <c r="D66" s="91" t="s">
        <v>109</v>
      </c>
      <c r="E66" s="95">
        <v>5270370.93</v>
      </c>
      <c r="F66" s="95">
        <v>3881415.58</v>
      </c>
    </row>
    <row r="67" spans="1:6">
      <c r="A67" s="99"/>
      <c r="B67" s="95"/>
      <c r="C67" s="95"/>
      <c r="D67" s="91" t="s">
        <v>110</v>
      </c>
      <c r="E67" s="95">
        <v>16974799.18</v>
      </c>
      <c r="F67" s="95">
        <v>13093383.6</v>
      </c>
    </row>
    <row r="68" spans="1:6">
      <c r="A68" s="99"/>
      <c r="B68" s="95"/>
      <c r="C68" s="95"/>
      <c r="D68" s="91" t="s">
        <v>111</v>
      </c>
      <c r="E68" s="95">
        <v>0</v>
      </c>
      <c r="F68" s="95">
        <v>0</v>
      </c>
    </row>
    <row r="69" spans="1:6">
      <c r="A69" s="99"/>
      <c r="B69" s="95"/>
      <c r="C69" s="95"/>
      <c r="D69" s="91" t="s">
        <v>112</v>
      </c>
      <c r="E69" s="95">
        <v>0</v>
      </c>
      <c r="F69" s="95">
        <v>0</v>
      </c>
    </row>
    <row r="70" spans="1:6">
      <c r="A70" s="99"/>
      <c r="B70" s="95"/>
      <c r="C70" s="95"/>
      <c r="D70" s="91" t="s">
        <v>113</v>
      </c>
      <c r="E70" s="95">
        <v>0</v>
      </c>
      <c r="F70" s="95">
        <v>0</v>
      </c>
    </row>
    <row r="71" spans="1:6">
      <c r="A71" s="99"/>
      <c r="B71" s="95"/>
      <c r="C71" s="95"/>
      <c r="D71" s="91"/>
      <c r="E71" s="95"/>
      <c r="F71" s="95"/>
    </row>
    <row r="72" spans="1:6" ht="22.5">
      <c r="A72" s="99"/>
      <c r="B72" s="95"/>
      <c r="C72" s="95"/>
      <c r="D72" s="94" t="s">
        <v>540</v>
      </c>
      <c r="E72" s="95">
        <f>SUM(E73:E74)</f>
        <v>0</v>
      </c>
      <c r="F72" s="95">
        <f>SUM(F73:F74)</f>
        <v>0</v>
      </c>
    </row>
    <row r="73" spans="1:6">
      <c r="A73" s="99"/>
      <c r="B73" s="95"/>
      <c r="C73" s="95"/>
      <c r="D73" s="91" t="s">
        <v>114</v>
      </c>
      <c r="E73" s="95">
        <v>0</v>
      </c>
      <c r="F73" s="95">
        <v>0</v>
      </c>
    </row>
    <row r="74" spans="1:6">
      <c r="A74" s="99"/>
      <c r="B74" s="95"/>
      <c r="C74" s="95"/>
      <c r="D74" s="91" t="s">
        <v>115</v>
      </c>
      <c r="E74" s="95">
        <v>0</v>
      </c>
      <c r="F74" s="95">
        <v>0</v>
      </c>
    </row>
    <row r="75" spans="1:6">
      <c r="A75" s="99"/>
      <c r="B75" s="95"/>
      <c r="C75" s="95"/>
      <c r="D75" s="91"/>
      <c r="E75" s="95"/>
      <c r="F75" s="95"/>
    </row>
    <row r="76" spans="1:6">
      <c r="A76" s="99"/>
      <c r="B76" s="95"/>
      <c r="C76" s="95"/>
      <c r="D76" s="94" t="s">
        <v>116</v>
      </c>
      <c r="E76" s="93">
        <f>E60+E65+E72</f>
        <v>25518591.439999998</v>
      </c>
      <c r="F76" s="93">
        <f>F60+F65+F72</f>
        <v>20248220.509999998</v>
      </c>
    </row>
    <row r="77" spans="1:6">
      <c r="A77" s="99"/>
      <c r="B77" s="95"/>
      <c r="C77" s="95"/>
      <c r="D77" s="91"/>
      <c r="E77" s="95"/>
      <c r="F77" s="95"/>
    </row>
    <row r="78" spans="1:6">
      <c r="A78" s="99"/>
      <c r="B78" s="95"/>
      <c r="C78" s="95"/>
      <c r="D78" s="94" t="s">
        <v>117</v>
      </c>
      <c r="E78" s="93">
        <f>E56+E76</f>
        <v>37741919.959999993</v>
      </c>
      <c r="F78" s="93">
        <f>F56+F76</f>
        <v>32907704.949999996</v>
      </c>
    </row>
    <row r="79" spans="1:6">
      <c r="A79" s="101"/>
      <c r="B79" s="102"/>
      <c r="C79" s="102"/>
      <c r="D79" s="103"/>
      <c r="E79" s="102"/>
      <c r="F79" s="102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E50:F81 E9:F45 B9:C62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31C4A-3117-45C0-BFE2-788F052BE513}">
  <sheetPr>
    <outlinePr summaryBelow="0"/>
  </sheetPr>
  <dimension ref="A1:G37"/>
  <sheetViews>
    <sheetView showGridLines="0" zoomScale="75" zoomScaleNormal="75" workbookViewId="0">
      <selection activeCell="G15" sqref="G15"/>
    </sheetView>
  </sheetViews>
  <sheetFormatPr baseColWidth="10" defaultColWidth="11" defaultRowHeight="15"/>
  <cols>
    <col min="1" max="1" width="68.85546875" bestFit="1" customWidth="1"/>
    <col min="2" max="2" width="23.42578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>
      <c r="A1" s="243" t="s">
        <v>402</v>
      </c>
      <c r="B1" s="244"/>
      <c r="C1" s="244"/>
      <c r="D1" s="244"/>
      <c r="E1" s="244"/>
      <c r="F1" s="244"/>
      <c r="G1" s="245"/>
    </row>
    <row r="2" spans="1:7">
      <c r="A2" s="246" t="str">
        <f>'Formato 1'!A2</f>
        <v>Concepto (c)</v>
      </c>
      <c r="B2" s="247"/>
      <c r="C2" s="247"/>
      <c r="D2" s="247"/>
      <c r="E2" s="247"/>
      <c r="F2" s="247"/>
      <c r="G2" s="248"/>
    </row>
    <row r="3" spans="1:7">
      <c r="A3" s="237" t="s">
        <v>403</v>
      </c>
      <c r="B3" s="238"/>
      <c r="C3" s="238"/>
      <c r="D3" s="238"/>
      <c r="E3" s="238"/>
      <c r="F3" s="238"/>
      <c r="G3" s="239"/>
    </row>
    <row r="4" spans="1:7">
      <c r="A4" s="237" t="s">
        <v>0</v>
      </c>
      <c r="B4" s="238"/>
      <c r="C4" s="238"/>
      <c r="D4" s="238"/>
      <c r="E4" s="238"/>
      <c r="F4" s="238"/>
      <c r="G4" s="239"/>
    </row>
    <row r="5" spans="1:7">
      <c r="A5" s="240" t="s">
        <v>404</v>
      </c>
      <c r="B5" s="241"/>
      <c r="C5" s="241"/>
      <c r="D5" s="241"/>
      <c r="E5" s="241"/>
      <c r="F5" s="241"/>
      <c r="G5" s="242"/>
    </row>
    <row r="6" spans="1:7" ht="30">
      <c r="A6" s="66" t="s">
        <v>405</v>
      </c>
      <c r="B6" s="2" t="s">
        <v>406</v>
      </c>
      <c r="C6" s="7" t="s">
        <v>769</v>
      </c>
      <c r="D6" s="7" t="s">
        <v>770</v>
      </c>
      <c r="E6" s="7" t="s">
        <v>771</v>
      </c>
      <c r="F6" s="7" t="s">
        <v>772</v>
      </c>
      <c r="G6" s="7" t="s">
        <v>773</v>
      </c>
    </row>
    <row r="7" spans="1:7" ht="15.75" customHeight="1">
      <c r="A7" s="6" t="s">
        <v>407</v>
      </c>
      <c r="B7" s="49">
        <f>SUM(B8:B19)</f>
        <v>31284671</v>
      </c>
      <c r="C7" s="49">
        <f t="shared" ref="C7:G7" si="0">SUM(C8:C19)</f>
        <v>35650321</v>
      </c>
      <c r="D7" s="49">
        <f t="shared" si="0"/>
        <v>39859170</v>
      </c>
      <c r="E7" s="49">
        <f t="shared" si="0"/>
        <v>43859322</v>
      </c>
      <c r="F7" s="49">
        <f t="shared" si="0"/>
        <v>47425500</v>
      </c>
      <c r="G7" s="49">
        <f t="shared" si="0"/>
        <v>51962342</v>
      </c>
    </row>
    <row r="8" spans="1:7">
      <c r="A8" s="18" t="s">
        <v>408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</row>
    <row r="9" spans="1:7" ht="15.75" customHeight="1">
      <c r="A9" s="18" t="s">
        <v>409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</row>
    <row r="10" spans="1:7">
      <c r="A10" s="18" t="s">
        <v>410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7">
      <c r="A11" s="18" t="s">
        <v>411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</row>
    <row r="12" spans="1:7">
      <c r="A12" s="18" t="s">
        <v>412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</row>
    <row r="13" spans="1:7">
      <c r="A13" s="18" t="s">
        <v>413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</row>
    <row r="14" spans="1:7">
      <c r="A14" s="19" t="s">
        <v>414</v>
      </c>
      <c r="B14" s="35">
        <v>31284671</v>
      </c>
      <c r="C14" s="35">
        <v>35650321</v>
      </c>
      <c r="D14" s="35">
        <v>39859170</v>
      </c>
      <c r="E14" s="35">
        <v>43859322</v>
      </c>
      <c r="F14" s="35">
        <v>47425500</v>
      </c>
      <c r="G14" s="35">
        <v>51962342</v>
      </c>
    </row>
    <row r="15" spans="1:7">
      <c r="A15" s="18" t="s">
        <v>415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>
      <c r="A16" s="18" t="s">
        <v>416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7">
      <c r="A17" s="18" t="s">
        <v>417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7">
      <c r="A18" s="18" t="s">
        <v>418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</row>
    <row r="19" spans="1:7">
      <c r="A19" s="41" t="s">
        <v>419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</row>
    <row r="20" spans="1:7">
      <c r="A20" s="18" t="s">
        <v>420</v>
      </c>
      <c r="B20" s="35"/>
      <c r="C20" s="35"/>
      <c r="D20" s="35"/>
      <c r="E20" s="35"/>
      <c r="F20" s="35"/>
      <c r="G20" s="35"/>
    </row>
    <row r="21" spans="1:7">
      <c r="A21" s="1" t="s">
        <v>421</v>
      </c>
      <c r="B21" s="49">
        <f>SUM(B22:B26)</f>
        <v>0</v>
      </c>
      <c r="C21" s="49">
        <f t="shared" ref="C21:G21" si="1">SUM(C22:C26)</f>
        <v>0</v>
      </c>
      <c r="D21" s="49">
        <f t="shared" si="1"/>
        <v>0</v>
      </c>
      <c r="E21" s="49">
        <f t="shared" si="1"/>
        <v>0</v>
      </c>
      <c r="F21" s="49">
        <f t="shared" si="1"/>
        <v>0</v>
      </c>
      <c r="G21" s="49">
        <f t="shared" si="1"/>
        <v>0</v>
      </c>
    </row>
    <row r="22" spans="1:7">
      <c r="A22" s="18" t="s">
        <v>422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</row>
    <row r="23" spans="1:7">
      <c r="A23" s="18" t="s">
        <v>423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>
      <c r="A24" s="18" t="s">
        <v>424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</row>
    <row r="25" spans="1:7" ht="30">
      <c r="A25" s="19" t="s">
        <v>425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</row>
    <row r="26" spans="1:7">
      <c r="A26" s="19" t="s">
        <v>426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7">
      <c r="A27" s="37" t="s">
        <v>420</v>
      </c>
      <c r="B27" s="36"/>
      <c r="C27" s="36"/>
      <c r="D27" s="36"/>
      <c r="E27" s="36"/>
      <c r="F27" s="36"/>
      <c r="G27" s="36"/>
    </row>
    <row r="28" spans="1:7">
      <c r="A28" s="1" t="s">
        <v>427</v>
      </c>
      <c r="B28" s="49">
        <f>SUM(B29)</f>
        <v>0</v>
      </c>
      <c r="C28" s="49">
        <f t="shared" ref="C28:G28" si="2">SUM(C29)</f>
        <v>0</v>
      </c>
      <c r="D28" s="49">
        <f t="shared" si="2"/>
        <v>0</v>
      </c>
      <c r="E28" s="49">
        <f t="shared" si="2"/>
        <v>0</v>
      </c>
      <c r="F28" s="49">
        <f t="shared" si="2"/>
        <v>0</v>
      </c>
      <c r="G28" s="49">
        <f t="shared" si="2"/>
        <v>0</v>
      </c>
    </row>
    <row r="29" spans="1:7">
      <c r="A29" s="18" t="s">
        <v>428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</row>
    <row r="30" spans="1:7">
      <c r="A30" s="13" t="s">
        <v>420</v>
      </c>
      <c r="B30" s="38"/>
      <c r="C30" s="38"/>
      <c r="D30" s="38"/>
      <c r="E30" s="38"/>
      <c r="F30" s="38"/>
      <c r="G30" s="38"/>
    </row>
    <row r="31" spans="1:7" ht="14.45" customHeight="1">
      <c r="A31" s="1" t="s">
        <v>429</v>
      </c>
      <c r="B31" s="49">
        <f>B21+B7+B28</f>
        <v>31284671</v>
      </c>
      <c r="C31" s="49">
        <f t="shared" ref="C31:G31" si="3">C21+C7+C28</f>
        <v>35650321</v>
      </c>
      <c r="D31" s="49">
        <f t="shared" si="3"/>
        <v>39859170</v>
      </c>
      <c r="E31" s="49">
        <f t="shared" si="3"/>
        <v>43859322</v>
      </c>
      <c r="F31" s="49">
        <f t="shared" si="3"/>
        <v>47425500</v>
      </c>
      <c r="G31" s="49">
        <f t="shared" si="3"/>
        <v>51962342</v>
      </c>
    </row>
    <row r="32" spans="1:7" ht="14.45" customHeight="1">
      <c r="A32" s="13"/>
      <c r="B32" s="67"/>
      <c r="C32" s="67"/>
      <c r="D32" s="67"/>
      <c r="E32" s="67"/>
      <c r="F32" s="67"/>
      <c r="G32" s="67"/>
    </row>
    <row r="33" spans="1:7">
      <c r="A33" s="70" t="s">
        <v>267</v>
      </c>
      <c r="B33" s="14"/>
      <c r="C33" s="14"/>
      <c r="D33" s="14"/>
      <c r="E33" s="14"/>
      <c r="F33" s="14"/>
      <c r="G33" s="14"/>
    </row>
    <row r="34" spans="1:7" ht="30">
      <c r="A34" s="68" t="s">
        <v>430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</row>
    <row r="35" spans="1:7" ht="30">
      <c r="A35" s="68" t="s">
        <v>269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</row>
    <row r="36" spans="1:7">
      <c r="A36" s="70" t="s">
        <v>431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>
      <c r="A37" s="15"/>
      <c r="B37" s="15"/>
      <c r="C37" s="15"/>
      <c r="D37" s="15"/>
      <c r="E37" s="15"/>
      <c r="F37" s="15"/>
      <c r="G37" s="15"/>
    </row>
  </sheetData>
  <mergeCells count="5">
    <mergeCell ref="A4:G4"/>
    <mergeCell ref="A5:G5"/>
    <mergeCell ref="A1:G1"/>
    <mergeCell ref="A2:G2"/>
    <mergeCell ref="A3:G3"/>
  </mergeCells>
  <dataValidations count="1">
    <dataValidation type="decimal" allowBlank="1" showInputMessage="1" showErrorMessage="1" sqref="B7:G7 B21:G31" xr:uid="{2D934423-D4FC-4EFF-AB03-556E0441DA80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13 B15:G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5F767-0852-4981-8555-73C404320198}">
  <sheetPr>
    <outlinePr summaryBelow="0"/>
  </sheetPr>
  <dimension ref="A1:G30"/>
  <sheetViews>
    <sheetView showGridLines="0" zoomScale="75" zoomScaleNormal="75" workbookViewId="0">
      <selection activeCell="C30" sqref="C30"/>
    </sheetView>
  </sheetViews>
  <sheetFormatPr baseColWidth="10" defaultColWidth="11" defaultRowHeight="15"/>
  <cols>
    <col min="1" max="1" width="68.85546875" bestFit="1" customWidth="1"/>
    <col min="2" max="2" width="24.5703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>
      <c r="A1" s="243" t="s">
        <v>432</v>
      </c>
      <c r="B1" s="244"/>
      <c r="C1" s="244"/>
      <c r="D1" s="244"/>
      <c r="E1" s="244"/>
      <c r="F1" s="244"/>
      <c r="G1" s="245"/>
    </row>
    <row r="2" spans="1:7">
      <c r="A2" s="246" t="str">
        <f>'Formato 1'!A2</f>
        <v>Concepto (c)</v>
      </c>
      <c r="B2" s="247"/>
      <c r="C2" s="247"/>
      <c r="D2" s="247"/>
      <c r="E2" s="247"/>
      <c r="F2" s="247"/>
      <c r="G2" s="248"/>
    </row>
    <row r="3" spans="1:7">
      <c r="A3" s="237" t="s">
        <v>433</v>
      </c>
      <c r="B3" s="238"/>
      <c r="C3" s="238"/>
      <c r="D3" s="238"/>
      <c r="E3" s="238"/>
      <c r="F3" s="238"/>
      <c r="G3" s="239"/>
    </row>
    <row r="4" spans="1:7">
      <c r="A4" s="237" t="s">
        <v>0</v>
      </c>
      <c r="B4" s="238"/>
      <c r="C4" s="238"/>
      <c r="D4" s="238"/>
      <c r="E4" s="238"/>
      <c r="F4" s="238"/>
      <c r="G4" s="239"/>
    </row>
    <row r="5" spans="1:7">
      <c r="A5" s="240" t="s">
        <v>404</v>
      </c>
      <c r="B5" s="241"/>
      <c r="C5" s="241"/>
      <c r="D5" s="241"/>
      <c r="E5" s="241"/>
      <c r="F5" s="241"/>
      <c r="G5" s="242"/>
    </row>
    <row r="6" spans="1:7" ht="30">
      <c r="A6" s="66" t="s">
        <v>405</v>
      </c>
      <c r="B6" s="2" t="s">
        <v>406</v>
      </c>
      <c r="C6" s="7" t="s">
        <v>769</v>
      </c>
      <c r="D6" s="7" t="s">
        <v>770</v>
      </c>
      <c r="E6" s="7" t="s">
        <v>771</v>
      </c>
      <c r="F6" s="7" t="s">
        <v>772</v>
      </c>
      <c r="G6" s="7" t="s">
        <v>773</v>
      </c>
    </row>
    <row r="7" spans="1:7" ht="15.75" customHeight="1">
      <c r="A7" s="6" t="s">
        <v>434</v>
      </c>
      <c r="B7" s="49">
        <f t="shared" ref="B7:G7" si="0">SUM(B8:B16)</f>
        <v>31284671</v>
      </c>
      <c r="C7" s="49">
        <f t="shared" si="0"/>
        <v>35650321</v>
      </c>
      <c r="D7" s="49">
        <f t="shared" si="0"/>
        <v>39859170</v>
      </c>
      <c r="E7" s="49">
        <f t="shared" si="0"/>
        <v>43859322</v>
      </c>
      <c r="F7" s="49">
        <f t="shared" si="0"/>
        <v>47742532.119999997</v>
      </c>
      <c r="G7" s="49">
        <f t="shared" si="0"/>
        <v>51962341.119999997</v>
      </c>
    </row>
    <row r="8" spans="1:7">
      <c r="A8" s="18" t="s">
        <v>435</v>
      </c>
      <c r="B8" s="35">
        <v>15696260.119999999</v>
      </c>
      <c r="C8" s="35">
        <v>17816260.119999997</v>
      </c>
      <c r="D8" s="35">
        <v>19936260.119999997</v>
      </c>
      <c r="E8" s="35">
        <v>22056260.119999997</v>
      </c>
      <c r="F8" s="35">
        <v>24176260.119999997</v>
      </c>
      <c r="G8" s="35">
        <v>26296260.119999997</v>
      </c>
    </row>
    <row r="9" spans="1:7" ht="15.75" customHeight="1">
      <c r="A9" s="18" t="s">
        <v>436</v>
      </c>
      <c r="B9" s="35">
        <v>2376494</v>
      </c>
      <c r="C9" s="35">
        <v>2720494</v>
      </c>
      <c r="D9" s="35">
        <v>2960328</v>
      </c>
      <c r="E9" s="35">
        <v>3500318</v>
      </c>
      <c r="F9" s="35">
        <v>3920321</v>
      </c>
      <c r="G9" s="35">
        <v>4320146</v>
      </c>
    </row>
    <row r="10" spans="1:7">
      <c r="A10" s="18" t="s">
        <v>437</v>
      </c>
      <c r="B10" s="35">
        <v>10715006.880000001</v>
      </c>
      <c r="C10" s="35">
        <v>12715005.880000001</v>
      </c>
      <c r="D10" s="35">
        <v>13914325.1</v>
      </c>
      <c r="E10" s="35">
        <v>14325951</v>
      </c>
      <c r="F10" s="35">
        <v>15645951</v>
      </c>
      <c r="G10" s="35">
        <v>16012320</v>
      </c>
    </row>
    <row r="11" spans="1:7">
      <c r="A11" s="18" t="s">
        <v>438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</row>
    <row r="12" spans="1:7">
      <c r="A12" s="18" t="s">
        <v>439</v>
      </c>
      <c r="B12" s="35">
        <v>1841492</v>
      </c>
      <c r="C12" s="35">
        <v>1500000</v>
      </c>
      <c r="D12" s="35">
        <v>1700000</v>
      </c>
      <c r="E12" s="35">
        <v>2000000</v>
      </c>
      <c r="F12" s="35">
        <v>1000000</v>
      </c>
      <c r="G12" s="35">
        <v>2000000</v>
      </c>
    </row>
    <row r="13" spans="1:7">
      <c r="A13" s="18" t="s">
        <v>440</v>
      </c>
      <c r="B13" s="35">
        <v>400000</v>
      </c>
      <c r="C13" s="35">
        <v>898561</v>
      </c>
      <c r="D13" s="35">
        <v>1348256.78</v>
      </c>
      <c r="E13" s="35">
        <v>1976792.88</v>
      </c>
      <c r="F13" s="35">
        <v>3000000</v>
      </c>
      <c r="G13" s="35">
        <v>3333615</v>
      </c>
    </row>
    <row r="14" spans="1:7">
      <c r="A14" s="19" t="s">
        <v>441</v>
      </c>
      <c r="B14" s="35">
        <v>255418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7">
      <c r="A15" s="18" t="s">
        <v>442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>
      <c r="A16" s="18" t="s">
        <v>443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7">
      <c r="A17" s="18"/>
      <c r="B17" s="35"/>
      <c r="C17" s="35"/>
      <c r="D17" s="35"/>
      <c r="E17" s="35"/>
      <c r="F17" s="35"/>
      <c r="G17" s="35"/>
    </row>
    <row r="18" spans="1:7">
      <c r="A18" s="1" t="s">
        <v>444</v>
      </c>
      <c r="B18" s="49">
        <f>SUM(B19:B27)</f>
        <v>0</v>
      </c>
      <c r="C18" s="49">
        <f t="shared" ref="C18:G18" si="1">SUM(C19:C27)</f>
        <v>0</v>
      </c>
      <c r="D18" s="49">
        <f t="shared" si="1"/>
        <v>0</v>
      </c>
      <c r="E18" s="49">
        <f t="shared" si="1"/>
        <v>0</v>
      </c>
      <c r="F18" s="49">
        <f t="shared" si="1"/>
        <v>0</v>
      </c>
      <c r="G18" s="49">
        <f t="shared" si="1"/>
        <v>0</v>
      </c>
    </row>
    <row r="19" spans="1:7">
      <c r="A19" s="18" t="s">
        <v>435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</row>
    <row r="20" spans="1:7">
      <c r="A20" s="18" t="s">
        <v>436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</row>
    <row r="21" spans="1:7">
      <c r="A21" s="18" t="s">
        <v>437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</row>
    <row r="22" spans="1:7">
      <c r="A22" s="18" t="s">
        <v>438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</row>
    <row r="23" spans="1:7">
      <c r="A23" s="19" t="s">
        <v>439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>
      <c r="A24" s="19" t="s">
        <v>440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</row>
    <row r="25" spans="1:7">
      <c r="A25" s="19" t="s">
        <v>441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</row>
    <row r="26" spans="1:7">
      <c r="A26" s="19" t="s">
        <v>445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7">
      <c r="A27" s="19" t="s">
        <v>443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</row>
    <row r="28" spans="1:7">
      <c r="A28" s="13" t="s">
        <v>420</v>
      </c>
      <c r="B28" s="38"/>
      <c r="C28" s="38"/>
      <c r="D28" s="38"/>
      <c r="E28" s="38"/>
      <c r="F28" s="38"/>
      <c r="G28" s="38"/>
    </row>
    <row r="29" spans="1:7" ht="14.45" customHeight="1">
      <c r="A29" s="1" t="s">
        <v>446</v>
      </c>
      <c r="B29" s="49">
        <f>B18+B7</f>
        <v>31284671</v>
      </c>
      <c r="C29" s="49">
        <f>SUM(C8:C27)</f>
        <v>35650321</v>
      </c>
      <c r="D29" s="49">
        <f t="shared" ref="D29:G29" si="2">D18+D7</f>
        <v>39859170</v>
      </c>
      <c r="E29" s="49">
        <f t="shared" si="2"/>
        <v>43859322</v>
      </c>
      <c r="F29" s="49">
        <f t="shared" si="2"/>
        <v>47742532.119999997</v>
      </c>
      <c r="G29" s="49">
        <f t="shared" si="2"/>
        <v>51962341.119999997</v>
      </c>
    </row>
    <row r="30" spans="1:7">
      <c r="A30" s="15"/>
      <c r="B30" s="15"/>
      <c r="C30" s="15"/>
      <c r="D30" s="15"/>
      <c r="E30" s="15"/>
      <c r="F30" s="15"/>
      <c r="G30" s="15"/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7 B18:G29" xr:uid="{605DF967-37C8-459E-908C-3F9832C5C936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 B27:G28 B18:G26 B29 B15:G16 D7:G7 D11:G11 C14:G14 D29:G2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D7C19-E745-43AE-99DD-EA923E52E27C}">
  <sheetPr>
    <outlinePr summaryBelow="0"/>
  </sheetPr>
  <dimension ref="A1:G39"/>
  <sheetViews>
    <sheetView showGridLines="0" zoomScale="75" zoomScaleNormal="75" workbookViewId="0">
      <selection activeCell="F5" sqref="F5"/>
    </sheetView>
  </sheetViews>
  <sheetFormatPr baseColWidth="10" defaultColWidth="11" defaultRowHeight="1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>
      <c r="A1" s="243" t="s">
        <v>447</v>
      </c>
      <c r="B1" s="244"/>
      <c r="C1" s="244"/>
      <c r="D1" s="244"/>
      <c r="E1" s="244"/>
      <c r="F1" s="244"/>
      <c r="G1" s="245"/>
    </row>
    <row r="2" spans="1:7">
      <c r="A2" s="246" t="str">
        <f>'Formato 1'!A2</f>
        <v>Concepto (c)</v>
      </c>
      <c r="B2" s="247"/>
      <c r="C2" s="247"/>
      <c r="D2" s="247"/>
      <c r="E2" s="247"/>
      <c r="F2" s="247"/>
      <c r="G2" s="248"/>
    </row>
    <row r="3" spans="1:7">
      <c r="A3" s="237" t="s">
        <v>448</v>
      </c>
      <c r="B3" s="238"/>
      <c r="C3" s="238"/>
      <c r="D3" s="238"/>
      <c r="E3" s="238"/>
      <c r="F3" s="238"/>
      <c r="G3" s="239"/>
    </row>
    <row r="4" spans="1:7">
      <c r="A4" s="237" t="s">
        <v>0</v>
      </c>
      <c r="B4" s="238"/>
      <c r="C4" s="238"/>
      <c r="D4" s="238"/>
      <c r="E4" s="238"/>
      <c r="F4" s="238"/>
      <c r="G4" s="239"/>
    </row>
    <row r="5" spans="1:7" ht="30">
      <c r="A5" s="66" t="s">
        <v>449</v>
      </c>
      <c r="B5" s="2" t="s">
        <v>774</v>
      </c>
      <c r="C5" s="7" t="s">
        <v>775</v>
      </c>
      <c r="D5" s="7" t="s">
        <v>776</v>
      </c>
      <c r="E5" s="7" t="s">
        <v>777</v>
      </c>
      <c r="F5" s="7" t="s">
        <v>778</v>
      </c>
      <c r="G5" s="7" t="s">
        <v>450</v>
      </c>
    </row>
    <row r="6" spans="1:7" ht="15.75" customHeight="1">
      <c r="A6" s="6" t="s">
        <v>451</v>
      </c>
      <c r="B6" s="49">
        <f>SUM(B7:B18)</f>
        <v>20255000</v>
      </c>
      <c r="C6" s="49">
        <f t="shared" ref="C6:G6" si="0">SUM(C7:C18)</f>
        <v>21900083</v>
      </c>
      <c r="D6" s="49">
        <f t="shared" si="0"/>
        <v>25112640</v>
      </c>
      <c r="E6" s="49">
        <f t="shared" si="0"/>
        <v>26104589.280000001</v>
      </c>
      <c r="F6" s="49">
        <f t="shared" si="0"/>
        <v>27068002</v>
      </c>
      <c r="G6" s="49">
        <f t="shared" si="0"/>
        <v>31284671</v>
      </c>
    </row>
    <row r="7" spans="1:7">
      <c r="A7" s="18" t="s">
        <v>408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</row>
    <row r="8" spans="1:7" ht="15.75" customHeight="1">
      <c r="A8" s="18" t="s">
        <v>409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</row>
    <row r="9" spans="1:7">
      <c r="A9" s="18" t="s">
        <v>410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</row>
    <row r="10" spans="1:7">
      <c r="A10" s="18" t="s">
        <v>411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7">
      <c r="A11" s="18" t="s">
        <v>412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</row>
    <row r="12" spans="1:7">
      <c r="A12" s="18" t="s">
        <v>413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</row>
    <row r="13" spans="1:7">
      <c r="A13" s="19" t="s">
        <v>414</v>
      </c>
      <c r="B13" s="35">
        <v>20255000</v>
      </c>
      <c r="C13" s="35">
        <v>21900083</v>
      </c>
      <c r="D13" s="35">
        <v>25112640</v>
      </c>
      <c r="E13" s="35">
        <v>26104589.280000001</v>
      </c>
      <c r="F13" s="35">
        <v>27068002</v>
      </c>
      <c r="G13" s="35">
        <v>31284671</v>
      </c>
    </row>
    <row r="14" spans="1:7">
      <c r="A14" s="18" t="s">
        <v>415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7">
      <c r="A15" s="18" t="s">
        <v>416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>
      <c r="A16" s="18" t="s">
        <v>417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7">
      <c r="A17" s="18" t="s">
        <v>418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7">
      <c r="A18" s="41" t="s">
        <v>419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</row>
    <row r="19" spans="1:7">
      <c r="A19" s="18"/>
      <c r="B19" s="35"/>
      <c r="C19" s="35"/>
      <c r="D19" s="35"/>
      <c r="E19" s="35"/>
      <c r="F19" s="35"/>
      <c r="G19" s="35"/>
    </row>
    <row r="20" spans="1:7">
      <c r="A20" s="1" t="s">
        <v>452</v>
      </c>
      <c r="B20" s="49">
        <f>SUM(B21:B25)</f>
        <v>0</v>
      </c>
      <c r="C20" s="49">
        <f t="shared" ref="C20:G20" si="1">SUM(C21:C25)</f>
        <v>0</v>
      </c>
      <c r="D20" s="49">
        <f t="shared" si="1"/>
        <v>0</v>
      </c>
      <c r="E20" s="49">
        <f t="shared" si="1"/>
        <v>0</v>
      </c>
      <c r="F20" s="49">
        <f t="shared" si="1"/>
        <v>0</v>
      </c>
      <c r="G20" s="49">
        <f t="shared" si="1"/>
        <v>0</v>
      </c>
    </row>
    <row r="21" spans="1:7">
      <c r="A21" s="18" t="s">
        <v>422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</row>
    <row r="22" spans="1:7">
      <c r="A22" s="18" t="s">
        <v>423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</row>
    <row r="23" spans="1:7">
      <c r="A23" s="18" t="s">
        <v>424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 ht="30">
      <c r="A24" s="19" t="s">
        <v>425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</row>
    <row r="25" spans="1:7">
      <c r="A25" s="19" t="s">
        <v>426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</row>
    <row r="26" spans="1:7">
      <c r="A26" s="37"/>
      <c r="B26" s="36"/>
      <c r="C26" s="36"/>
      <c r="D26" s="36"/>
      <c r="E26" s="36"/>
      <c r="F26" s="36"/>
      <c r="G26" s="36"/>
    </row>
    <row r="27" spans="1:7">
      <c r="A27" s="1" t="s">
        <v>453</v>
      </c>
      <c r="B27" s="49">
        <f>SUM(B28)</f>
        <v>0</v>
      </c>
      <c r="C27" s="49">
        <f t="shared" ref="C27:G27" si="2">SUM(C28)</f>
        <v>0</v>
      </c>
      <c r="D27" s="49">
        <f t="shared" si="2"/>
        <v>0</v>
      </c>
      <c r="E27" s="49">
        <f t="shared" si="2"/>
        <v>0</v>
      </c>
      <c r="F27" s="49">
        <f t="shared" si="2"/>
        <v>0</v>
      </c>
      <c r="G27" s="49">
        <f t="shared" si="2"/>
        <v>0</v>
      </c>
    </row>
    <row r="28" spans="1:7">
      <c r="A28" s="18" t="s">
        <v>265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</row>
    <row r="29" spans="1:7">
      <c r="A29" s="13"/>
      <c r="B29" s="38"/>
      <c r="C29" s="38"/>
      <c r="D29" s="38"/>
      <c r="E29" s="38"/>
      <c r="F29" s="38"/>
      <c r="G29" s="38"/>
    </row>
    <row r="30" spans="1:7" ht="14.45" customHeight="1">
      <c r="A30" s="1" t="s">
        <v>454</v>
      </c>
      <c r="B30" s="49">
        <f>B20+B6+B27</f>
        <v>20255000</v>
      </c>
      <c r="C30" s="49">
        <f t="shared" ref="C30:G30" si="3">C20+C6+C27</f>
        <v>21900083</v>
      </c>
      <c r="D30" s="49">
        <f t="shared" si="3"/>
        <v>25112640</v>
      </c>
      <c r="E30" s="49">
        <f t="shared" si="3"/>
        <v>26104589.280000001</v>
      </c>
      <c r="F30" s="49">
        <f t="shared" si="3"/>
        <v>27068002</v>
      </c>
      <c r="G30" s="49">
        <f t="shared" si="3"/>
        <v>31284671</v>
      </c>
    </row>
    <row r="31" spans="1:7" ht="14.45" customHeight="1">
      <c r="A31" s="13"/>
      <c r="B31" s="67"/>
      <c r="C31" s="67"/>
      <c r="D31" s="67"/>
      <c r="E31" s="67"/>
      <c r="F31" s="67"/>
      <c r="G31" s="67"/>
    </row>
    <row r="32" spans="1:7">
      <c r="A32" s="70" t="s">
        <v>267</v>
      </c>
      <c r="B32" s="14"/>
      <c r="C32" s="14"/>
      <c r="D32" s="14"/>
      <c r="E32" s="14"/>
      <c r="F32" s="14"/>
      <c r="G32" s="14"/>
    </row>
    <row r="33" spans="1:7" ht="30">
      <c r="A33" s="68" t="s">
        <v>430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</row>
    <row r="34" spans="1:7" ht="30">
      <c r="A34" s="68" t="s">
        <v>269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</row>
    <row r="35" spans="1:7">
      <c r="A35" s="14" t="s">
        <v>431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</row>
    <row r="36" spans="1:7">
      <c r="A36" s="15"/>
      <c r="B36" s="15"/>
      <c r="C36" s="15"/>
      <c r="D36" s="15"/>
      <c r="E36" s="15"/>
      <c r="F36" s="15"/>
      <c r="G36" s="15"/>
    </row>
    <row r="38" spans="1:7">
      <c r="A38" t="s">
        <v>455</v>
      </c>
    </row>
    <row r="39" spans="1:7">
      <c r="A39" t="s">
        <v>456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20:G30" xr:uid="{AA497E60-B91B-4757-8672-670C9F066023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12 B14:G30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9785C-7EEC-4F9B-854C-EA304F1F7EEA}">
  <sheetPr>
    <outlinePr summaryBelow="0"/>
  </sheetPr>
  <dimension ref="A1:G32"/>
  <sheetViews>
    <sheetView showGridLines="0" zoomScale="75" zoomScaleNormal="75" workbookViewId="0">
      <selection activeCell="F34" sqref="F34"/>
    </sheetView>
  </sheetViews>
  <sheetFormatPr baseColWidth="10" defaultColWidth="11" defaultRowHeight="1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>
      <c r="A1" s="243" t="s">
        <v>457</v>
      </c>
      <c r="B1" s="244"/>
      <c r="C1" s="244"/>
      <c r="D1" s="244"/>
      <c r="E1" s="244"/>
      <c r="F1" s="244"/>
      <c r="G1" s="245"/>
    </row>
    <row r="2" spans="1:7">
      <c r="A2" s="246" t="str">
        <f>'Formato 1'!A2</f>
        <v>Concepto (c)</v>
      </c>
      <c r="B2" s="247"/>
      <c r="C2" s="247"/>
      <c r="D2" s="247"/>
      <c r="E2" s="247"/>
      <c r="F2" s="247"/>
      <c r="G2" s="248"/>
    </row>
    <row r="3" spans="1:7">
      <c r="A3" s="237" t="s">
        <v>458</v>
      </c>
      <c r="B3" s="238"/>
      <c r="C3" s="238"/>
      <c r="D3" s="238"/>
      <c r="E3" s="238"/>
      <c r="F3" s="238"/>
      <c r="G3" s="239"/>
    </row>
    <row r="4" spans="1:7">
      <c r="A4" s="237" t="s">
        <v>0</v>
      </c>
      <c r="B4" s="238"/>
      <c r="C4" s="238"/>
      <c r="D4" s="238"/>
      <c r="E4" s="238"/>
      <c r="F4" s="238"/>
      <c r="G4" s="239"/>
    </row>
    <row r="5" spans="1:7" ht="30">
      <c r="A5" s="66" t="s">
        <v>449</v>
      </c>
      <c r="B5" s="2" t="s">
        <v>774</v>
      </c>
      <c r="C5" s="7" t="s">
        <v>775</v>
      </c>
      <c r="D5" s="7" t="s">
        <v>776</v>
      </c>
      <c r="E5" s="7" t="s">
        <v>779</v>
      </c>
      <c r="F5" s="7" t="s">
        <v>778</v>
      </c>
      <c r="G5" s="7" t="s">
        <v>450</v>
      </c>
    </row>
    <row r="6" spans="1:7" ht="15.75" customHeight="1">
      <c r="A6" s="6" t="s">
        <v>434</v>
      </c>
      <c r="B6" s="49">
        <f t="shared" ref="B6:G6" si="0">SUM(B7:B15)</f>
        <v>14500512.050000001</v>
      </c>
      <c r="C6" s="49">
        <f t="shared" si="0"/>
        <v>18394496.889999997</v>
      </c>
      <c r="D6" s="49">
        <f t="shared" si="0"/>
        <v>22248849.049999997</v>
      </c>
      <c r="E6" s="49">
        <f t="shared" si="0"/>
        <v>23895737.829999998</v>
      </c>
      <c r="F6" s="49">
        <f t="shared" si="0"/>
        <v>24591078.490000002</v>
      </c>
      <c r="G6" s="49">
        <f t="shared" si="0"/>
        <v>5787286.9199999999</v>
      </c>
    </row>
    <row r="7" spans="1:7">
      <c r="A7" s="18" t="s">
        <v>435</v>
      </c>
      <c r="B7" s="35">
        <v>6493112.4000000004</v>
      </c>
      <c r="C7" s="35">
        <v>9216475.3599999994</v>
      </c>
      <c r="D7" s="35">
        <v>9895115.709999999</v>
      </c>
      <c r="E7" s="35">
        <v>10956521.170000002</v>
      </c>
      <c r="F7" s="35">
        <v>10217356.879999999</v>
      </c>
      <c r="G7" s="35">
        <v>2258107.8299999996</v>
      </c>
    </row>
    <row r="8" spans="1:7" ht="15.75" customHeight="1">
      <c r="A8" s="18" t="s">
        <v>436</v>
      </c>
      <c r="B8" s="35">
        <v>370281.98</v>
      </c>
      <c r="C8" s="35">
        <v>1518204.4599999997</v>
      </c>
      <c r="D8" s="35">
        <v>1340809.04</v>
      </c>
      <c r="E8" s="35">
        <v>1450903.75</v>
      </c>
      <c r="F8" s="35">
        <v>2529693.86</v>
      </c>
      <c r="G8" s="35">
        <v>432446.44</v>
      </c>
    </row>
    <row r="9" spans="1:7">
      <c r="A9" s="18" t="s">
        <v>437</v>
      </c>
      <c r="B9" s="35">
        <v>6983172.9199999999</v>
      </c>
      <c r="C9" s="35">
        <v>7350125.6900000013</v>
      </c>
      <c r="D9" s="35">
        <v>9547625.1699999981</v>
      </c>
      <c r="E9" s="35">
        <v>11107243.939999999</v>
      </c>
      <c r="F9" s="35">
        <v>11293500.610000001</v>
      </c>
      <c r="G9" s="35">
        <v>2898245.4899999998</v>
      </c>
    </row>
    <row r="10" spans="1:7">
      <c r="A10" s="18" t="s">
        <v>438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7">
      <c r="A11" s="18" t="s">
        <v>439</v>
      </c>
      <c r="B11" s="35">
        <v>653944.75</v>
      </c>
      <c r="C11" s="35">
        <v>44491.38</v>
      </c>
      <c r="D11" s="35">
        <v>1465299.13</v>
      </c>
      <c r="E11" s="35">
        <v>381068.97</v>
      </c>
      <c r="F11" s="35">
        <v>550527.14</v>
      </c>
      <c r="G11" s="35">
        <v>0</v>
      </c>
    </row>
    <row r="12" spans="1:7">
      <c r="A12" s="18" t="s">
        <v>440</v>
      </c>
      <c r="B12" s="35">
        <v>0</v>
      </c>
      <c r="C12" s="35">
        <v>265200</v>
      </c>
      <c r="D12" s="35">
        <v>0</v>
      </c>
      <c r="E12" s="35">
        <v>0</v>
      </c>
      <c r="F12" s="35">
        <v>0</v>
      </c>
      <c r="G12" s="35">
        <v>198487.16</v>
      </c>
    </row>
    <row r="13" spans="1:7">
      <c r="A13" s="19" t="s">
        <v>441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</row>
    <row r="14" spans="1:7">
      <c r="A14" s="18" t="s">
        <v>442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7">
      <c r="A15" s="18" t="s">
        <v>443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>
      <c r="A16" s="18"/>
      <c r="B16" s="35"/>
      <c r="C16" s="35"/>
      <c r="D16" s="35"/>
      <c r="E16" s="35"/>
      <c r="F16" s="35"/>
      <c r="G16" s="35"/>
    </row>
    <row r="17" spans="1:7">
      <c r="A17" s="1" t="s">
        <v>444</v>
      </c>
      <c r="B17" s="49">
        <f>SUM(B18:B26)</f>
        <v>0</v>
      </c>
      <c r="C17" s="49">
        <f t="shared" ref="C17:G17" si="1">SUM(C18:C26)</f>
        <v>0</v>
      </c>
      <c r="D17" s="49">
        <f t="shared" si="1"/>
        <v>0</v>
      </c>
      <c r="E17" s="49">
        <f t="shared" si="1"/>
        <v>0</v>
      </c>
      <c r="F17" s="49">
        <f t="shared" si="1"/>
        <v>0</v>
      </c>
      <c r="G17" s="49">
        <f t="shared" si="1"/>
        <v>0</v>
      </c>
    </row>
    <row r="18" spans="1:7">
      <c r="A18" s="18" t="s">
        <v>435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</row>
    <row r="19" spans="1:7">
      <c r="A19" s="18" t="s">
        <v>436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</row>
    <row r="20" spans="1:7">
      <c r="A20" s="18" t="s">
        <v>437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</row>
    <row r="21" spans="1:7">
      <c r="A21" s="18" t="s">
        <v>438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</row>
    <row r="22" spans="1:7">
      <c r="A22" s="19" t="s">
        <v>439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</row>
    <row r="23" spans="1:7">
      <c r="A23" s="19" t="s">
        <v>440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>
      <c r="A24" s="19" t="s">
        <v>441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</row>
    <row r="25" spans="1:7">
      <c r="A25" s="19" t="s">
        <v>445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</row>
    <row r="26" spans="1:7">
      <c r="A26" s="19" t="s">
        <v>443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7">
      <c r="A27" s="13" t="s">
        <v>420</v>
      </c>
      <c r="B27" s="38"/>
      <c r="C27" s="38"/>
      <c r="D27" s="38"/>
      <c r="E27" s="38"/>
      <c r="F27" s="38"/>
      <c r="G27" s="38"/>
    </row>
    <row r="28" spans="1:7" ht="14.45" customHeight="1">
      <c r="A28" s="1" t="s">
        <v>446</v>
      </c>
      <c r="B28" s="49">
        <f>B17+B6</f>
        <v>14500512.050000001</v>
      </c>
      <c r="C28" s="49">
        <f t="shared" ref="C28:G28" si="2">C17+C6</f>
        <v>18394496.889999997</v>
      </c>
      <c r="D28" s="49">
        <f t="shared" si="2"/>
        <v>22248849.049999997</v>
      </c>
      <c r="E28" s="49">
        <f t="shared" si="2"/>
        <v>23895737.829999998</v>
      </c>
      <c r="F28" s="49">
        <f t="shared" si="2"/>
        <v>24591078.490000002</v>
      </c>
      <c r="G28" s="49">
        <f t="shared" si="2"/>
        <v>5787286.9199999999</v>
      </c>
    </row>
    <row r="29" spans="1:7">
      <c r="A29" s="15"/>
      <c r="B29" s="15"/>
      <c r="C29" s="15"/>
      <c r="D29" s="15"/>
      <c r="E29" s="15"/>
      <c r="F29" s="15"/>
      <c r="G29" s="15"/>
    </row>
    <row r="31" spans="1:7">
      <c r="A31" t="s">
        <v>459</v>
      </c>
    </row>
    <row r="32" spans="1:7">
      <c r="A32" t="s">
        <v>460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" xr:uid="{D53A14A3-CBF5-44EE-A428-D1EC9A5DC010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6 B10:G10 B13:G28 G11 B12 D12:F12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36388-5D1A-4DAE-8143-BDFC1B40B88B}">
  <sheetPr>
    <outlinePr summaryBelow="0"/>
  </sheetPr>
  <dimension ref="A1:F67"/>
  <sheetViews>
    <sheetView showGridLines="0" tabSelected="1" zoomScale="75" zoomScaleNormal="75" workbookViewId="0">
      <selection activeCell="H23" sqref="H23"/>
    </sheetView>
  </sheetViews>
  <sheetFormatPr baseColWidth="10" defaultColWidth="11" defaultRowHeight="1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5" width="22.28515625" bestFit="1" customWidth="1"/>
    <col min="6" max="6" width="22.140625" customWidth="1"/>
  </cols>
  <sheetData>
    <row r="1" spans="1:6" ht="41.1" customHeight="1">
      <c r="A1" s="243" t="s">
        <v>461</v>
      </c>
      <c r="B1" s="244"/>
      <c r="C1" s="244"/>
      <c r="D1" s="244"/>
      <c r="E1" s="244"/>
      <c r="F1" s="244"/>
    </row>
    <row r="2" spans="1:6">
      <c r="A2" s="246" t="str">
        <f>'Formato 1'!A2</f>
        <v>Concepto (c)</v>
      </c>
      <c r="B2" s="247"/>
      <c r="C2" s="247"/>
      <c r="D2" s="247"/>
      <c r="E2" s="247"/>
      <c r="F2" s="248"/>
    </row>
    <row r="3" spans="1:6">
      <c r="A3" s="237" t="s">
        <v>462</v>
      </c>
      <c r="B3" s="238"/>
      <c r="C3" s="238"/>
      <c r="D3" s="238"/>
      <c r="E3" s="238"/>
      <c r="F3" s="239"/>
    </row>
    <row r="4" spans="1:6" ht="30">
      <c r="A4" s="66" t="s">
        <v>449</v>
      </c>
      <c r="B4" s="2" t="s">
        <v>463</v>
      </c>
      <c r="C4" s="7" t="s">
        <v>464</v>
      </c>
      <c r="D4" s="7" t="s">
        <v>465</v>
      </c>
      <c r="E4" s="7" t="s">
        <v>466</v>
      </c>
      <c r="F4" s="7" t="s">
        <v>467</v>
      </c>
    </row>
    <row r="5" spans="1:6" ht="15.75" customHeight="1">
      <c r="A5" s="69" t="s">
        <v>468</v>
      </c>
      <c r="B5" s="74"/>
      <c r="C5" s="74"/>
      <c r="D5" s="74"/>
      <c r="E5" s="74"/>
      <c r="F5" s="74"/>
    </row>
    <row r="6" spans="1:6" ht="30">
      <c r="A6" s="72" t="s">
        <v>469</v>
      </c>
      <c r="B6" s="71"/>
      <c r="C6" s="71"/>
      <c r="D6" s="71"/>
      <c r="E6" s="71"/>
      <c r="F6" s="71"/>
    </row>
    <row r="7" spans="1:6" ht="15.75" customHeight="1">
      <c r="A7" s="72" t="s">
        <v>470</v>
      </c>
      <c r="B7" s="71"/>
      <c r="C7" s="71"/>
      <c r="D7" s="71"/>
      <c r="E7" s="71"/>
      <c r="F7" s="71"/>
    </row>
    <row r="8" spans="1:6">
      <c r="A8" s="73"/>
      <c r="B8" s="71"/>
      <c r="C8" s="71"/>
      <c r="D8" s="71"/>
      <c r="E8" s="71"/>
      <c r="F8" s="71"/>
    </row>
    <row r="9" spans="1:6">
      <c r="A9" s="78" t="s">
        <v>471</v>
      </c>
      <c r="B9" s="71"/>
      <c r="C9" s="71"/>
      <c r="D9" s="71"/>
      <c r="E9" s="71"/>
      <c r="F9" s="71"/>
    </row>
    <row r="10" spans="1:6">
      <c r="A10" s="72" t="s">
        <v>472</v>
      </c>
      <c r="B10" s="81"/>
      <c r="C10" s="81"/>
      <c r="D10" s="81"/>
      <c r="E10" s="81"/>
      <c r="F10" s="81"/>
    </row>
    <row r="11" spans="1:6">
      <c r="A11" s="27" t="s">
        <v>473</v>
      </c>
      <c r="B11" s="81"/>
      <c r="C11" s="81"/>
      <c r="D11" s="81"/>
      <c r="E11" s="81"/>
      <c r="F11" s="81"/>
    </row>
    <row r="12" spans="1:6">
      <c r="A12" s="27" t="s">
        <v>474</v>
      </c>
      <c r="B12" s="81"/>
      <c r="C12" s="81"/>
      <c r="D12" s="81"/>
      <c r="E12" s="81"/>
      <c r="F12" s="81"/>
    </row>
    <row r="13" spans="1:6">
      <c r="A13" s="27" t="s">
        <v>475</v>
      </c>
      <c r="B13" s="81"/>
      <c r="C13" s="81"/>
      <c r="D13" s="81"/>
      <c r="E13" s="81"/>
      <c r="F13" s="81"/>
    </row>
    <row r="14" spans="1:6">
      <c r="A14" s="72" t="s">
        <v>476</v>
      </c>
      <c r="B14" s="81"/>
      <c r="C14" s="81"/>
      <c r="D14" s="81"/>
      <c r="E14" s="81"/>
      <c r="F14" s="81"/>
    </row>
    <row r="15" spans="1:6">
      <c r="A15" s="27" t="s">
        <v>473</v>
      </c>
      <c r="B15" s="81"/>
      <c r="C15" s="81"/>
      <c r="D15" s="81"/>
      <c r="E15" s="81"/>
      <c r="F15" s="81"/>
    </row>
    <row r="16" spans="1:6">
      <c r="A16" s="27" t="s">
        <v>474</v>
      </c>
      <c r="B16" s="82"/>
      <c r="C16" s="82"/>
      <c r="D16" s="82"/>
      <c r="E16" s="82"/>
      <c r="F16" s="82"/>
    </row>
    <row r="17" spans="1:6">
      <c r="A17" s="27" t="s">
        <v>475</v>
      </c>
      <c r="B17" s="83"/>
      <c r="C17" s="83"/>
      <c r="D17" s="83"/>
      <c r="E17" s="83"/>
      <c r="F17" s="83"/>
    </row>
    <row r="18" spans="1:6">
      <c r="A18" s="72" t="s">
        <v>477</v>
      </c>
      <c r="B18" s="83"/>
      <c r="C18" s="83"/>
      <c r="D18" s="83"/>
      <c r="E18" s="83"/>
      <c r="F18" s="83"/>
    </row>
    <row r="19" spans="1:6">
      <c r="A19" s="72" t="s">
        <v>478</v>
      </c>
      <c r="B19" s="83"/>
      <c r="C19" s="83"/>
      <c r="D19" s="83"/>
      <c r="E19" s="83"/>
      <c r="F19" s="83"/>
    </row>
    <row r="20" spans="1:6">
      <c r="A20" s="72" t="s">
        <v>479</v>
      </c>
      <c r="B20" s="84"/>
      <c r="C20" s="84"/>
      <c r="D20" s="84"/>
      <c r="E20" s="84"/>
      <c r="F20" s="84"/>
    </row>
    <row r="21" spans="1:6">
      <c r="A21" s="72" t="s">
        <v>480</v>
      </c>
      <c r="B21" s="84"/>
      <c r="C21" s="84"/>
      <c r="D21" s="84"/>
      <c r="E21" s="84"/>
      <c r="F21" s="84"/>
    </row>
    <row r="22" spans="1:6">
      <c r="A22" s="72" t="s">
        <v>481</v>
      </c>
      <c r="B22" s="84"/>
      <c r="C22" s="84"/>
      <c r="D22" s="84"/>
      <c r="E22" s="84"/>
      <c r="F22" s="84"/>
    </row>
    <row r="23" spans="1:6">
      <c r="A23" s="72" t="s">
        <v>482</v>
      </c>
      <c r="B23" s="84"/>
      <c r="C23" s="84"/>
      <c r="D23" s="84"/>
      <c r="E23" s="84"/>
      <c r="F23" s="84"/>
    </row>
    <row r="24" spans="1:6">
      <c r="A24" s="72" t="s">
        <v>483</v>
      </c>
      <c r="B24" s="76"/>
      <c r="C24" s="76"/>
      <c r="D24" s="76"/>
      <c r="E24" s="76"/>
      <c r="F24" s="76"/>
    </row>
    <row r="25" spans="1:6">
      <c r="A25" s="72" t="s">
        <v>484</v>
      </c>
      <c r="B25" s="76"/>
      <c r="C25" s="76"/>
      <c r="D25" s="76"/>
      <c r="E25" s="76"/>
      <c r="F25" s="76"/>
    </row>
    <row r="26" spans="1:6">
      <c r="A26" s="73"/>
      <c r="B26" s="77"/>
      <c r="C26" s="77"/>
      <c r="D26" s="77"/>
      <c r="E26" s="77"/>
      <c r="F26" s="77"/>
    </row>
    <row r="27" spans="1:6" ht="14.45" customHeight="1">
      <c r="A27" s="78" t="s">
        <v>485</v>
      </c>
      <c r="B27" s="75"/>
      <c r="C27" s="75"/>
      <c r="D27" s="75"/>
      <c r="E27" s="75"/>
      <c r="F27" s="75"/>
    </row>
    <row r="28" spans="1:6">
      <c r="A28" s="72" t="s">
        <v>486</v>
      </c>
      <c r="B28" s="40"/>
      <c r="C28" s="40"/>
      <c r="D28" s="40"/>
      <c r="E28" s="40"/>
      <c r="F28" s="40"/>
    </row>
    <row r="29" spans="1:6">
      <c r="A29" s="68"/>
      <c r="B29" s="14"/>
      <c r="C29" s="14"/>
      <c r="D29" s="14"/>
      <c r="E29" s="14"/>
      <c r="F29" s="14"/>
    </row>
    <row r="30" spans="1:6">
      <c r="A30" s="79" t="s">
        <v>487</v>
      </c>
      <c r="B30" s="14"/>
      <c r="C30" s="14"/>
      <c r="D30" s="14"/>
      <c r="E30" s="14"/>
      <c r="F30" s="14"/>
    </row>
    <row r="31" spans="1:6">
      <c r="A31" s="80" t="s">
        <v>472</v>
      </c>
      <c r="B31" s="40"/>
      <c r="C31" s="40"/>
      <c r="D31" s="40"/>
      <c r="E31" s="40"/>
      <c r="F31" s="40"/>
    </row>
    <row r="32" spans="1:6">
      <c r="A32" s="80" t="s">
        <v>476</v>
      </c>
      <c r="B32" s="40"/>
      <c r="C32" s="40"/>
      <c r="D32" s="40"/>
      <c r="E32" s="40"/>
      <c r="F32" s="40"/>
    </row>
    <row r="33" spans="1:6">
      <c r="A33" s="80" t="s">
        <v>488</v>
      </c>
      <c r="B33" s="40"/>
      <c r="C33" s="40"/>
      <c r="D33" s="40"/>
      <c r="E33" s="40"/>
      <c r="F33" s="40"/>
    </row>
    <row r="34" spans="1:6">
      <c r="A34" s="68"/>
      <c r="B34" s="14"/>
      <c r="C34" s="14"/>
      <c r="D34" s="14"/>
      <c r="E34" s="14"/>
      <c r="F34" s="14"/>
    </row>
    <row r="35" spans="1:6">
      <c r="A35" s="79" t="s">
        <v>489</v>
      </c>
      <c r="B35" s="14"/>
      <c r="C35" s="14"/>
      <c r="D35" s="14"/>
      <c r="E35" s="14"/>
      <c r="F35" s="14"/>
    </row>
    <row r="36" spans="1:6">
      <c r="A36" s="80" t="s">
        <v>490</v>
      </c>
      <c r="B36" s="14"/>
      <c r="C36" s="14"/>
      <c r="D36" s="14"/>
      <c r="E36" s="14"/>
      <c r="F36" s="14"/>
    </row>
    <row r="37" spans="1:6">
      <c r="A37" s="80" t="s">
        <v>491</v>
      </c>
      <c r="B37" s="14"/>
      <c r="C37" s="14"/>
      <c r="D37" s="14"/>
      <c r="E37" s="14"/>
      <c r="F37" s="14"/>
    </row>
    <row r="38" spans="1:6">
      <c r="A38" s="80" t="s">
        <v>492</v>
      </c>
      <c r="B38" s="14"/>
      <c r="C38" s="14"/>
      <c r="D38" s="14"/>
      <c r="E38" s="14"/>
      <c r="F38" s="14"/>
    </row>
    <row r="39" spans="1:6">
      <c r="A39" s="68"/>
      <c r="B39" s="14"/>
      <c r="C39" s="14"/>
      <c r="D39" s="14"/>
      <c r="E39" s="14"/>
      <c r="F39" s="14"/>
    </row>
    <row r="40" spans="1:6">
      <c r="A40" s="79" t="s">
        <v>493</v>
      </c>
      <c r="B40" s="14"/>
      <c r="C40" s="14"/>
      <c r="D40" s="14"/>
      <c r="E40" s="14"/>
      <c r="F40" s="14"/>
    </row>
    <row r="41" spans="1:6">
      <c r="A41" s="68"/>
      <c r="B41" s="14"/>
      <c r="C41" s="14"/>
      <c r="D41" s="14"/>
      <c r="E41" s="14"/>
      <c r="F41" s="14"/>
    </row>
    <row r="42" spans="1:6">
      <c r="A42" s="79" t="s">
        <v>494</v>
      </c>
      <c r="B42" s="14"/>
      <c r="C42" s="14"/>
      <c r="D42" s="14"/>
      <c r="E42" s="14"/>
      <c r="F42" s="14"/>
    </row>
    <row r="43" spans="1:6">
      <c r="A43" s="80" t="s">
        <v>495</v>
      </c>
      <c r="B43" s="40"/>
      <c r="C43" s="40"/>
      <c r="D43" s="40"/>
      <c r="E43" s="40"/>
      <c r="F43" s="40"/>
    </row>
    <row r="44" spans="1:6">
      <c r="A44" s="80" t="s">
        <v>496</v>
      </c>
      <c r="B44" s="40"/>
      <c r="C44" s="40"/>
      <c r="D44" s="40"/>
      <c r="E44" s="40"/>
      <c r="F44" s="40"/>
    </row>
    <row r="45" spans="1:6">
      <c r="A45" s="80" t="s">
        <v>497</v>
      </c>
      <c r="B45" s="40"/>
      <c r="C45" s="40"/>
      <c r="D45" s="40"/>
      <c r="E45" s="40"/>
      <c r="F45" s="40"/>
    </row>
    <row r="46" spans="1:6">
      <c r="A46" s="68"/>
      <c r="B46" s="14"/>
      <c r="C46" s="14"/>
      <c r="D46" s="14"/>
      <c r="E46" s="14"/>
      <c r="F46" s="14"/>
    </row>
    <row r="47" spans="1:6" ht="30">
      <c r="A47" s="79" t="s">
        <v>498</v>
      </c>
      <c r="B47" s="14"/>
      <c r="C47" s="14"/>
      <c r="D47" s="14"/>
      <c r="E47" s="14"/>
      <c r="F47" s="14"/>
    </row>
    <row r="48" spans="1:6">
      <c r="A48" s="80" t="s">
        <v>496</v>
      </c>
      <c r="B48" s="40"/>
      <c r="C48" s="40"/>
      <c r="D48" s="40"/>
      <c r="E48" s="40"/>
      <c r="F48" s="40"/>
    </row>
    <row r="49" spans="1:6">
      <c r="A49" s="80" t="s">
        <v>497</v>
      </c>
      <c r="B49" s="40"/>
      <c r="C49" s="40"/>
      <c r="D49" s="40"/>
      <c r="E49" s="40"/>
      <c r="F49" s="40"/>
    </row>
    <row r="50" spans="1:6">
      <c r="A50" s="68"/>
      <c r="B50" s="14"/>
      <c r="C50" s="14"/>
      <c r="D50" s="14"/>
      <c r="E50" s="14"/>
      <c r="F50" s="14"/>
    </row>
    <row r="51" spans="1:6">
      <c r="A51" s="79" t="s">
        <v>499</v>
      </c>
      <c r="B51" s="14"/>
      <c r="C51" s="14"/>
      <c r="D51" s="14"/>
      <c r="E51" s="14"/>
      <c r="F51" s="14"/>
    </row>
    <row r="52" spans="1:6">
      <c r="A52" s="80" t="s">
        <v>496</v>
      </c>
      <c r="B52" s="40"/>
      <c r="C52" s="40"/>
      <c r="D52" s="40"/>
      <c r="E52" s="40"/>
      <c r="F52" s="40"/>
    </row>
    <row r="53" spans="1:6">
      <c r="A53" s="80" t="s">
        <v>497</v>
      </c>
      <c r="B53" s="40"/>
      <c r="C53" s="40"/>
      <c r="D53" s="40"/>
      <c r="E53" s="40"/>
      <c r="F53" s="40"/>
    </row>
    <row r="54" spans="1:6">
      <c r="A54" s="80" t="s">
        <v>500</v>
      </c>
      <c r="B54" s="40"/>
      <c r="C54" s="40"/>
      <c r="D54" s="40"/>
      <c r="E54" s="40"/>
      <c r="F54" s="40"/>
    </row>
    <row r="55" spans="1:6">
      <c r="A55" s="68"/>
      <c r="B55" s="14"/>
      <c r="C55" s="14"/>
      <c r="D55" s="14"/>
      <c r="E55" s="14"/>
      <c r="F55" s="14"/>
    </row>
    <row r="56" spans="1:6">
      <c r="A56" s="79" t="s">
        <v>501</v>
      </c>
      <c r="B56" s="14"/>
      <c r="C56" s="14"/>
      <c r="D56" s="14"/>
      <c r="E56" s="14"/>
      <c r="F56" s="14"/>
    </row>
    <row r="57" spans="1:6">
      <c r="A57" s="80" t="s">
        <v>496</v>
      </c>
      <c r="B57" s="40"/>
      <c r="C57" s="40"/>
      <c r="D57" s="40"/>
      <c r="E57" s="40"/>
      <c r="F57" s="40"/>
    </row>
    <row r="58" spans="1:6">
      <c r="A58" s="80" t="s">
        <v>497</v>
      </c>
      <c r="B58" s="40"/>
      <c r="C58" s="40"/>
      <c r="D58" s="40"/>
      <c r="E58" s="40"/>
      <c r="F58" s="40"/>
    </row>
    <row r="59" spans="1:6">
      <c r="A59" s="68"/>
      <c r="B59" s="14"/>
      <c r="C59" s="14"/>
      <c r="D59" s="14"/>
      <c r="E59" s="14"/>
      <c r="F59" s="14"/>
    </row>
    <row r="60" spans="1:6">
      <c r="A60" s="79" t="s">
        <v>502</v>
      </c>
      <c r="B60" s="14"/>
      <c r="C60" s="14"/>
      <c r="D60" s="14"/>
      <c r="E60" s="14"/>
      <c r="F60" s="14"/>
    </row>
    <row r="61" spans="1:6">
      <c r="A61" s="80" t="s">
        <v>503</v>
      </c>
      <c r="B61" s="67"/>
      <c r="C61" s="67"/>
      <c r="D61" s="67"/>
      <c r="E61" s="67"/>
      <c r="F61" s="67"/>
    </row>
    <row r="62" spans="1:6">
      <c r="A62" s="80" t="s">
        <v>504</v>
      </c>
      <c r="B62" s="85"/>
      <c r="C62" s="85"/>
      <c r="D62" s="85"/>
      <c r="E62" s="85"/>
      <c r="F62" s="85"/>
    </row>
    <row r="63" spans="1:6">
      <c r="A63" s="68"/>
      <c r="B63" s="67"/>
      <c r="C63" s="67"/>
      <c r="D63" s="67"/>
      <c r="E63" s="67"/>
      <c r="F63" s="67"/>
    </row>
    <row r="64" spans="1:6">
      <c r="A64" s="79" t="s">
        <v>505</v>
      </c>
      <c r="B64" s="67"/>
      <c r="C64" s="67"/>
      <c r="D64" s="67"/>
      <c r="E64" s="67"/>
      <c r="F64" s="67"/>
    </row>
    <row r="65" spans="1:6">
      <c r="A65" s="80" t="s">
        <v>506</v>
      </c>
      <c r="B65" s="67"/>
      <c r="C65" s="67"/>
      <c r="D65" s="67"/>
      <c r="E65" s="67"/>
      <c r="F65" s="67"/>
    </row>
    <row r="66" spans="1:6">
      <c r="A66" s="80" t="s">
        <v>507</v>
      </c>
      <c r="B66" s="68"/>
      <c r="C66" s="14"/>
      <c r="D66" s="68"/>
      <c r="E66" s="68"/>
      <c r="F66" s="68"/>
    </row>
    <row r="67" spans="1:6">
      <c r="A67" s="15"/>
      <c r="B67" s="15"/>
      <c r="C67" s="15"/>
      <c r="D67" s="15"/>
      <c r="E67" s="15"/>
      <c r="F67" s="15"/>
    </row>
  </sheetData>
  <mergeCells count="3">
    <mergeCell ref="A1:F1"/>
    <mergeCell ref="A2:F2"/>
    <mergeCell ref="A3:F3"/>
  </mergeCells>
  <dataValidations count="1">
    <dataValidation type="decimal" allowBlank="1" showInputMessage="1" showErrorMessage="1" sqref="B5:F5 B16:F27" xr:uid="{A127EE09-401B-4392-8326-62B1046E7819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46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/>
  <cols>
    <col min="1" max="1" width="54.5703125" style="29" customWidth="1"/>
    <col min="2" max="3" width="16.42578125" style="29" customWidth="1"/>
    <col min="4" max="4" width="16.28515625" style="29" customWidth="1"/>
    <col min="5" max="5" width="17" style="29" customWidth="1"/>
    <col min="6" max="6" width="14.7109375" style="29" customWidth="1"/>
    <col min="7" max="7" width="15.5703125" style="29" customWidth="1"/>
    <col min="8" max="163" width="11.5703125" style="29"/>
    <col min="164" max="164" width="47.7109375" style="29" customWidth="1"/>
    <col min="165" max="166" width="16.42578125" style="29" customWidth="1"/>
    <col min="167" max="167" width="16.28515625" style="29" customWidth="1"/>
    <col min="168" max="168" width="17" style="29" customWidth="1"/>
    <col min="169" max="169" width="14.7109375" style="29" customWidth="1"/>
    <col min="170" max="170" width="15.5703125" style="29" customWidth="1"/>
    <col min="171" max="419" width="11.5703125" style="29"/>
    <col min="420" max="420" width="47.7109375" style="29" customWidth="1"/>
    <col min="421" max="422" width="16.42578125" style="29" customWidth="1"/>
    <col min="423" max="423" width="16.28515625" style="29" customWidth="1"/>
    <col min="424" max="424" width="17" style="29" customWidth="1"/>
    <col min="425" max="425" width="14.7109375" style="29" customWidth="1"/>
    <col min="426" max="426" width="15.5703125" style="29" customWidth="1"/>
    <col min="427" max="675" width="11.5703125" style="29"/>
    <col min="676" max="676" width="47.7109375" style="29" customWidth="1"/>
    <col min="677" max="678" width="16.42578125" style="29" customWidth="1"/>
    <col min="679" max="679" width="16.28515625" style="29" customWidth="1"/>
    <col min="680" max="680" width="17" style="29" customWidth="1"/>
    <col min="681" max="681" width="14.7109375" style="29" customWidth="1"/>
    <col min="682" max="682" width="15.5703125" style="29" customWidth="1"/>
    <col min="683" max="931" width="11.5703125" style="29"/>
    <col min="932" max="932" width="47.7109375" style="29" customWidth="1"/>
    <col min="933" max="934" width="16.42578125" style="29" customWidth="1"/>
    <col min="935" max="935" width="16.28515625" style="29" customWidth="1"/>
    <col min="936" max="936" width="17" style="29" customWidth="1"/>
    <col min="937" max="937" width="14.7109375" style="29" customWidth="1"/>
    <col min="938" max="938" width="15.5703125" style="29" customWidth="1"/>
    <col min="939" max="1187" width="11.5703125" style="29"/>
    <col min="1188" max="1188" width="47.7109375" style="29" customWidth="1"/>
    <col min="1189" max="1190" width="16.42578125" style="29" customWidth="1"/>
    <col min="1191" max="1191" width="16.28515625" style="29" customWidth="1"/>
    <col min="1192" max="1192" width="17" style="29" customWidth="1"/>
    <col min="1193" max="1193" width="14.7109375" style="29" customWidth="1"/>
    <col min="1194" max="1194" width="15.5703125" style="29" customWidth="1"/>
    <col min="1195" max="1443" width="11.5703125" style="29"/>
    <col min="1444" max="1444" width="47.7109375" style="29" customWidth="1"/>
    <col min="1445" max="1446" width="16.42578125" style="29" customWidth="1"/>
    <col min="1447" max="1447" width="16.28515625" style="29" customWidth="1"/>
    <col min="1448" max="1448" width="17" style="29" customWidth="1"/>
    <col min="1449" max="1449" width="14.7109375" style="29" customWidth="1"/>
    <col min="1450" max="1450" width="15.5703125" style="29" customWidth="1"/>
    <col min="1451" max="1699" width="11.5703125" style="29"/>
    <col min="1700" max="1700" width="47.7109375" style="29" customWidth="1"/>
    <col min="1701" max="1702" width="16.42578125" style="29" customWidth="1"/>
    <col min="1703" max="1703" width="16.28515625" style="29" customWidth="1"/>
    <col min="1704" max="1704" width="17" style="29" customWidth="1"/>
    <col min="1705" max="1705" width="14.7109375" style="29" customWidth="1"/>
    <col min="1706" max="1706" width="15.5703125" style="29" customWidth="1"/>
    <col min="1707" max="1955" width="11.5703125" style="29"/>
    <col min="1956" max="1956" width="47.7109375" style="29" customWidth="1"/>
    <col min="1957" max="1958" width="16.42578125" style="29" customWidth="1"/>
    <col min="1959" max="1959" width="16.28515625" style="29" customWidth="1"/>
    <col min="1960" max="1960" width="17" style="29" customWidth="1"/>
    <col min="1961" max="1961" width="14.7109375" style="29" customWidth="1"/>
    <col min="1962" max="1962" width="15.5703125" style="29" customWidth="1"/>
    <col min="1963" max="2211" width="11.5703125" style="29"/>
    <col min="2212" max="2212" width="47.7109375" style="29" customWidth="1"/>
    <col min="2213" max="2214" width="16.42578125" style="29" customWidth="1"/>
    <col min="2215" max="2215" width="16.28515625" style="29" customWidth="1"/>
    <col min="2216" max="2216" width="17" style="29" customWidth="1"/>
    <col min="2217" max="2217" width="14.7109375" style="29" customWidth="1"/>
    <col min="2218" max="2218" width="15.5703125" style="29" customWidth="1"/>
    <col min="2219" max="2467" width="11.5703125" style="29"/>
    <col min="2468" max="2468" width="47.7109375" style="29" customWidth="1"/>
    <col min="2469" max="2470" width="16.42578125" style="29" customWidth="1"/>
    <col min="2471" max="2471" width="16.28515625" style="29" customWidth="1"/>
    <col min="2472" max="2472" width="17" style="29" customWidth="1"/>
    <col min="2473" max="2473" width="14.7109375" style="29" customWidth="1"/>
    <col min="2474" max="2474" width="15.5703125" style="29" customWidth="1"/>
    <col min="2475" max="2723" width="11.5703125" style="29"/>
    <col min="2724" max="2724" width="47.7109375" style="29" customWidth="1"/>
    <col min="2725" max="2726" width="16.42578125" style="29" customWidth="1"/>
    <col min="2727" max="2727" width="16.28515625" style="29" customWidth="1"/>
    <col min="2728" max="2728" width="17" style="29" customWidth="1"/>
    <col min="2729" max="2729" width="14.7109375" style="29" customWidth="1"/>
    <col min="2730" max="2730" width="15.5703125" style="29" customWidth="1"/>
    <col min="2731" max="2979" width="11.5703125" style="29"/>
    <col min="2980" max="2980" width="47.7109375" style="29" customWidth="1"/>
    <col min="2981" max="2982" width="16.42578125" style="29" customWidth="1"/>
    <col min="2983" max="2983" width="16.28515625" style="29" customWidth="1"/>
    <col min="2984" max="2984" width="17" style="29" customWidth="1"/>
    <col min="2985" max="2985" width="14.7109375" style="29" customWidth="1"/>
    <col min="2986" max="2986" width="15.5703125" style="29" customWidth="1"/>
    <col min="2987" max="3235" width="11.5703125" style="29"/>
    <col min="3236" max="3236" width="47.7109375" style="29" customWidth="1"/>
    <col min="3237" max="3238" width="16.42578125" style="29" customWidth="1"/>
    <col min="3239" max="3239" width="16.28515625" style="29" customWidth="1"/>
    <col min="3240" max="3240" width="17" style="29" customWidth="1"/>
    <col min="3241" max="3241" width="14.7109375" style="29" customWidth="1"/>
    <col min="3242" max="3242" width="15.5703125" style="29" customWidth="1"/>
    <col min="3243" max="3491" width="11.5703125" style="29"/>
    <col min="3492" max="3492" width="47.7109375" style="29" customWidth="1"/>
    <col min="3493" max="3494" width="16.42578125" style="29" customWidth="1"/>
    <col min="3495" max="3495" width="16.28515625" style="29" customWidth="1"/>
    <col min="3496" max="3496" width="17" style="29" customWidth="1"/>
    <col min="3497" max="3497" width="14.7109375" style="29" customWidth="1"/>
    <col min="3498" max="3498" width="15.5703125" style="29" customWidth="1"/>
    <col min="3499" max="3747" width="11.5703125" style="29"/>
    <col min="3748" max="3748" width="47.7109375" style="29" customWidth="1"/>
    <col min="3749" max="3750" width="16.42578125" style="29" customWidth="1"/>
    <col min="3751" max="3751" width="16.28515625" style="29" customWidth="1"/>
    <col min="3752" max="3752" width="17" style="29" customWidth="1"/>
    <col min="3753" max="3753" width="14.7109375" style="29" customWidth="1"/>
    <col min="3754" max="3754" width="15.5703125" style="29" customWidth="1"/>
    <col min="3755" max="4003" width="11.5703125" style="29"/>
    <col min="4004" max="4004" width="47.7109375" style="29" customWidth="1"/>
    <col min="4005" max="4006" width="16.42578125" style="29" customWidth="1"/>
    <col min="4007" max="4007" width="16.28515625" style="29" customWidth="1"/>
    <col min="4008" max="4008" width="17" style="29" customWidth="1"/>
    <col min="4009" max="4009" width="14.7109375" style="29" customWidth="1"/>
    <col min="4010" max="4010" width="15.5703125" style="29" customWidth="1"/>
    <col min="4011" max="4259" width="11.5703125" style="29"/>
    <col min="4260" max="4260" width="47.7109375" style="29" customWidth="1"/>
    <col min="4261" max="4262" width="16.42578125" style="29" customWidth="1"/>
    <col min="4263" max="4263" width="16.28515625" style="29" customWidth="1"/>
    <col min="4264" max="4264" width="17" style="29" customWidth="1"/>
    <col min="4265" max="4265" width="14.7109375" style="29" customWidth="1"/>
    <col min="4266" max="4266" width="15.5703125" style="29" customWidth="1"/>
    <col min="4267" max="4515" width="11.5703125" style="29"/>
    <col min="4516" max="4516" width="47.7109375" style="29" customWidth="1"/>
    <col min="4517" max="4518" width="16.42578125" style="29" customWidth="1"/>
    <col min="4519" max="4519" width="16.28515625" style="29" customWidth="1"/>
    <col min="4520" max="4520" width="17" style="29" customWidth="1"/>
    <col min="4521" max="4521" width="14.7109375" style="29" customWidth="1"/>
    <col min="4522" max="4522" width="15.5703125" style="29" customWidth="1"/>
    <col min="4523" max="4771" width="11.5703125" style="29"/>
    <col min="4772" max="4772" width="47.7109375" style="29" customWidth="1"/>
    <col min="4773" max="4774" width="16.42578125" style="29" customWidth="1"/>
    <col min="4775" max="4775" width="16.28515625" style="29" customWidth="1"/>
    <col min="4776" max="4776" width="17" style="29" customWidth="1"/>
    <col min="4777" max="4777" width="14.7109375" style="29" customWidth="1"/>
    <col min="4778" max="4778" width="15.5703125" style="29" customWidth="1"/>
    <col min="4779" max="5027" width="11.5703125" style="29"/>
    <col min="5028" max="5028" width="47.7109375" style="29" customWidth="1"/>
    <col min="5029" max="5030" width="16.42578125" style="29" customWidth="1"/>
    <col min="5031" max="5031" width="16.28515625" style="29" customWidth="1"/>
    <col min="5032" max="5032" width="17" style="29" customWidth="1"/>
    <col min="5033" max="5033" width="14.7109375" style="29" customWidth="1"/>
    <col min="5034" max="5034" width="15.5703125" style="29" customWidth="1"/>
    <col min="5035" max="5283" width="11.5703125" style="29"/>
    <col min="5284" max="5284" width="47.7109375" style="29" customWidth="1"/>
    <col min="5285" max="5286" width="16.42578125" style="29" customWidth="1"/>
    <col min="5287" max="5287" width="16.28515625" style="29" customWidth="1"/>
    <col min="5288" max="5288" width="17" style="29" customWidth="1"/>
    <col min="5289" max="5289" width="14.7109375" style="29" customWidth="1"/>
    <col min="5290" max="5290" width="15.5703125" style="29" customWidth="1"/>
    <col min="5291" max="5539" width="11.5703125" style="29"/>
    <col min="5540" max="5540" width="47.7109375" style="29" customWidth="1"/>
    <col min="5541" max="5542" width="16.42578125" style="29" customWidth="1"/>
    <col min="5543" max="5543" width="16.28515625" style="29" customWidth="1"/>
    <col min="5544" max="5544" width="17" style="29" customWidth="1"/>
    <col min="5545" max="5545" width="14.7109375" style="29" customWidth="1"/>
    <col min="5546" max="5546" width="15.5703125" style="29" customWidth="1"/>
    <col min="5547" max="5795" width="11.5703125" style="29"/>
    <col min="5796" max="5796" width="47.7109375" style="29" customWidth="1"/>
    <col min="5797" max="5798" width="16.42578125" style="29" customWidth="1"/>
    <col min="5799" max="5799" width="16.28515625" style="29" customWidth="1"/>
    <col min="5800" max="5800" width="17" style="29" customWidth="1"/>
    <col min="5801" max="5801" width="14.7109375" style="29" customWidth="1"/>
    <col min="5802" max="5802" width="15.5703125" style="29" customWidth="1"/>
    <col min="5803" max="6051" width="11.5703125" style="29"/>
    <col min="6052" max="6052" width="47.7109375" style="29" customWidth="1"/>
    <col min="6053" max="6054" width="16.42578125" style="29" customWidth="1"/>
    <col min="6055" max="6055" width="16.28515625" style="29" customWidth="1"/>
    <col min="6056" max="6056" width="17" style="29" customWidth="1"/>
    <col min="6057" max="6057" width="14.7109375" style="29" customWidth="1"/>
    <col min="6058" max="6058" width="15.5703125" style="29" customWidth="1"/>
    <col min="6059" max="6307" width="11.5703125" style="29"/>
    <col min="6308" max="6308" width="47.7109375" style="29" customWidth="1"/>
    <col min="6309" max="6310" width="16.42578125" style="29" customWidth="1"/>
    <col min="6311" max="6311" width="16.28515625" style="29" customWidth="1"/>
    <col min="6312" max="6312" width="17" style="29" customWidth="1"/>
    <col min="6313" max="6313" width="14.7109375" style="29" customWidth="1"/>
    <col min="6314" max="6314" width="15.5703125" style="29" customWidth="1"/>
    <col min="6315" max="6563" width="11.5703125" style="29"/>
    <col min="6564" max="6564" width="47.7109375" style="29" customWidth="1"/>
    <col min="6565" max="6566" width="16.42578125" style="29" customWidth="1"/>
    <col min="6567" max="6567" width="16.28515625" style="29" customWidth="1"/>
    <col min="6568" max="6568" width="17" style="29" customWidth="1"/>
    <col min="6569" max="6569" width="14.7109375" style="29" customWidth="1"/>
    <col min="6570" max="6570" width="15.5703125" style="29" customWidth="1"/>
    <col min="6571" max="6819" width="11.5703125" style="29"/>
    <col min="6820" max="6820" width="47.7109375" style="29" customWidth="1"/>
    <col min="6821" max="6822" width="16.42578125" style="29" customWidth="1"/>
    <col min="6823" max="6823" width="16.28515625" style="29" customWidth="1"/>
    <col min="6824" max="6824" width="17" style="29" customWidth="1"/>
    <col min="6825" max="6825" width="14.7109375" style="29" customWidth="1"/>
    <col min="6826" max="6826" width="15.5703125" style="29" customWidth="1"/>
    <col min="6827" max="7075" width="11.5703125" style="29"/>
    <col min="7076" max="7076" width="47.7109375" style="29" customWidth="1"/>
    <col min="7077" max="7078" width="16.42578125" style="29" customWidth="1"/>
    <col min="7079" max="7079" width="16.28515625" style="29" customWidth="1"/>
    <col min="7080" max="7080" width="17" style="29" customWidth="1"/>
    <col min="7081" max="7081" width="14.7109375" style="29" customWidth="1"/>
    <col min="7082" max="7082" width="15.5703125" style="29" customWidth="1"/>
    <col min="7083" max="7331" width="11.5703125" style="29"/>
    <col min="7332" max="7332" width="47.7109375" style="29" customWidth="1"/>
    <col min="7333" max="7334" width="16.42578125" style="29" customWidth="1"/>
    <col min="7335" max="7335" width="16.28515625" style="29" customWidth="1"/>
    <col min="7336" max="7336" width="17" style="29" customWidth="1"/>
    <col min="7337" max="7337" width="14.7109375" style="29" customWidth="1"/>
    <col min="7338" max="7338" width="15.5703125" style="29" customWidth="1"/>
    <col min="7339" max="7587" width="11.5703125" style="29"/>
    <col min="7588" max="7588" width="47.7109375" style="29" customWidth="1"/>
    <col min="7589" max="7590" width="16.42578125" style="29" customWidth="1"/>
    <col min="7591" max="7591" width="16.28515625" style="29" customWidth="1"/>
    <col min="7592" max="7592" width="17" style="29" customWidth="1"/>
    <col min="7593" max="7593" width="14.7109375" style="29" customWidth="1"/>
    <col min="7594" max="7594" width="15.5703125" style="29" customWidth="1"/>
    <col min="7595" max="7843" width="11.5703125" style="29"/>
    <col min="7844" max="7844" width="47.7109375" style="29" customWidth="1"/>
    <col min="7845" max="7846" width="16.42578125" style="29" customWidth="1"/>
    <col min="7847" max="7847" width="16.28515625" style="29" customWidth="1"/>
    <col min="7848" max="7848" width="17" style="29" customWidth="1"/>
    <col min="7849" max="7849" width="14.7109375" style="29" customWidth="1"/>
    <col min="7850" max="7850" width="15.5703125" style="29" customWidth="1"/>
    <col min="7851" max="8099" width="11.5703125" style="29"/>
    <col min="8100" max="8100" width="47.7109375" style="29" customWidth="1"/>
    <col min="8101" max="8102" width="16.42578125" style="29" customWidth="1"/>
    <col min="8103" max="8103" width="16.28515625" style="29" customWidth="1"/>
    <col min="8104" max="8104" width="17" style="29" customWidth="1"/>
    <col min="8105" max="8105" width="14.7109375" style="29" customWidth="1"/>
    <col min="8106" max="8106" width="15.5703125" style="29" customWidth="1"/>
    <col min="8107" max="8355" width="11.5703125" style="29"/>
    <col min="8356" max="8356" width="47.7109375" style="29" customWidth="1"/>
    <col min="8357" max="8358" width="16.42578125" style="29" customWidth="1"/>
    <col min="8359" max="8359" width="16.28515625" style="29" customWidth="1"/>
    <col min="8360" max="8360" width="17" style="29" customWidth="1"/>
    <col min="8361" max="8361" width="14.7109375" style="29" customWidth="1"/>
    <col min="8362" max="8362" width="15.5703125" style="29" customWidth="1"/>
    <col min="8363" max="8611" width="11.5703125" style="29"/>
    <col min="8612" max="8612" width="47.7109375" style="29" customWidth="1"/>
    <col min="8613" max="8614" width="16.42578125" style="29" customWidth="1"/>
    <col min="8615" max="8615" width="16.28515625" style="29" customWidth="1"/>
    <col min="8616" max="8616" width="17" style="29" customWidth="1"/>
    <col min="8617" max="8617" width="14.7109375" style="29" customWidth="1"/>
    <col min="8618" max="8618" width="15.5703125" style="29" customWidth="1"/>
    <col min="8619" max="8867" width="11.5703125" style="29"/>
    <col min="8868" max="8868" width="47.7109375" style="29" customWidth="1"/>
    <col min="8869" max="8870" width="16.42578125" style="29" customWidth="1"/>
    <col min="8871" max="8871" width="16.28515625" style="29" customWidth="1"/>
    <col min="8872" max="8872" width="17" style="29" customWidth="1"/>
    <col min="8873" max="8873" width="14.7109375" style="29" customWidth="1"/>
    <col min="8874" max="8874" width="15.5703125" style="29" customWidth="1"/>
    <col min="8875" max="9123" width="11.5703125" style="29"/>
    <col min="9124" max="9124" width="47.7109375" style="29" customWidth="1"/>
    <col min="9125" max="9126" width="16.42578125" style="29" customWidth="1"/>
    <col min="9127" max="9127" width="16.28515625" style="29" customWidth="1"/>
    <col min="9128" max="9128" width="17" style="29" customWidth="1"/>
    <col min="9129" max="9129" width="14.7109375" style="29" customWidth="1"/>
    <col min="9130" max="9130" width="15.5703125" style="29" customWidth="1"/>
    <col min="9131" max="9379" width="11.5703125" style="29"/>
    <col min="9380" max="9380" width="47.7109375" style="29" customWidth="1"/>
    <col min="9381" max="9382" width="16.42578125" style="29" customWidth="1"/>
    <col min="9383" max="9383" width="16.28515625" style="29" customWidth="1"/>
    <col min="9384" max="9384" width="17" style="29" customWidth="1"/>
    <col min="9385" max="9385" width="14.7109375" style="29" customWidth="1"/>
    <col min="9386" max="9386" width="15.5703125" style="29" customWidth="1"/>
    <col min="9387" max="9635" width="11.5703125" style="29"/>
    <col min="9636" max="9636" width="47.7109375" style="29" customWidth="1"/>
    <col min="9637" max="9638" width="16.42578125" style="29" customWidth="1"/>
    <col min="9639" max="9639" width="16.28515625" style="29" customWidth="1"/>
    <col min="9640" max="9640" width="17" style="29" customWidth="1"/>
    <col min="9641" max="9641" width="14.7109375" style="29" customWidth="1"/>
    <col min="9642" max="9642" width="15.5703125" style="29" customWidth="1"/>
    <col min="9643" max="9891" width="11.5703125" style="29"/>
    <col min="9892" max="9892" width="47.7109375" style="29" customWidth="1"/>
    <col min="9893" max="9894" width="16.42578125" style="29" customWidth="1"/>
    <col min="9895" max="9895" width="16.28515625" style="29" customWidth="1"/>
    <col min="9896" max="9896" width="17" style="29" customWidth="1"/>
    <col min="9897" max="9897" width="14.7109375" style="29" customWidth="1"/>
    <col min="9898" max="9898" width="15.5703125" style="29" customWidth="1"/>
    <col min="9899" max="10147" width="11.5703125" style="29"/>
    <col min="10148" max="10148" width="47.7109375" style="29" customWidth="1"/>
    <col min="10149" max="10150" width="16.42578125" style="29" customWidth="1"/>
    <col min="10151" max="10151" width="16.28515625" style="29" customWidth="1"/>
    <col min="10152" max="10152" width="17" style="29" customWidth="1"/>
    <col min="10153" max="10153" width="14.7109375" style="29" customWidth="1"/>
    <col min="10154" max="10154" width="15.5703125" style="29" customWidth="1"/>
    <col min="10155" max="10403" width="11.5703125" style="29"/>
    <col min="10404" max="10404" width="47.7109375" style="29" customWidth="1"/>
    <col min="10405" max="10406" width="16.42578125" style="29" customWidth="1"/>
    <col min="10407" max="10407" width="16.28515625" style="29" customWidth="1"/>
    <col min="10408" max="10408" width="17" style="29" customWidth="1"/>
    <col min="10409" max="10409" width="14.7109375" style="29" customWidth="1"/>
    <col min="10410" max="10410" width="15.5703125" style="29" customWidth="1"/>
    <col min="10411" max="10659" width="11.5703125" style="29"/>
    <col min="10660" max="10660" width="47.7109375" style="29" customWidth="1"/>
    <col min="10661" max="10662" width="16.42578125" style="29" customWidth="1"/>
    <col min="10663" max="10663" width="16.28515625" style="29" customWidth="1"/>
    <col min="10664" max="10664" width="17" style="29" customWidth="1"/>
    <col min="10665" max="10665" width="14.7109375" style="29" customWidth="1"/>
    <col min="10666" max="10666" width="15.5703125" style="29" customWidth="1"/>
    <col min="10667" max="10915" width="11.5703125" style="29"/>
    <col min="10916" max="10916" width="47.7109375" style="29" customWidth="1"/>
    <col min="10917" max="10918" width="16.42578125" style="29" customWidth="1"/>
    <col min="10919" max="10919" width="16.28515625" style="29" customWidth="1"/>
    <col min="10920" max="10920" width="17" style="29" customWidth="1"/>
    <col min="10921" max="10921" width="14.7109375" style="29" customWidth="1"/>
    <col min="10922" max="10922" width="15.5703125" style="29" customWidth="1"/>
    <col min="10923" max="11171" width="11.5703125" style="29"/>
    <col min="11172" max="11172" width="47.7109375" style="29" customWidth="1"/>
    <col min="11173" max="11174" width="16.42578125" style="29" customWidth="1"/>
    <col min="11175" max="11175" width="16.28515625" style="29" customWidth="1"/>
    <col min="11176" max="11176" width="17" style="29" customWidth="1"/>
    <col min="11177" max="11177" width="14.7109375" style="29" customWidth="1"/>
    <col min="11178" max="11178" width="15.5703125" style="29" customWidth="1"/>
    <col min="11179" max="11427" width="11.5703125" style="29"/>
    <col min="11428" max="11428" width="47.7109375" style="29" customWidth="1"/>
    <col min="11429" max="11430" width="16.42578125" style="29" customWidth="1"/>
    <col min="11431" max="11431" width="16.28515625" style="29" customWidth="1"/>
    <col min="11432" max="11432" width="17" style="29" customWidth="1"/>
    <col min="11433" max="11433" width="14.7109375" style="29" customWidth="1"/>
    <col min="11434" max="11434" width="15.5703125" style="29" customWidth="1"/>
    <col min="11435" max="11683" width="11.5703125" style="29"/>
    <col min="11684" max="11684" width="47.7109375" style="29" customWidth="1"/>
    <col min="11685" max="11686" width="16.42578125" style="29" customWidth="1"/>
    <col min="11687" max="11687" width="16.28515625" style="29" customWidth="1"/>
    <col min="11688" max="11688" width="17" style="29" customWidth="1"/>
    <col min="11689" max="11689" width="14.7109375" style="29" customWidth="1"/>
    <col min="11690" max="11690" width="15.5703125" style="29" customWidth="1"/>
    <col min="11691" max="11939" width="11.5703125" style="29"/>
    <col min="11940" max="11940" width="47.7109375" style="29" customWidth="1"/>
    <col min="11941" max="11942" width="16.42578125" style="29" customWidth="1"/>
    <col min="11943" max="11943" width="16.28515625" style="29" customWidth="1"/>
    <col min="11944" max="11944" width="17" style="29" customWidth="1"/>
    <col min="11945" max="11945" width="14.7109375" style="29" customWidth="1"/>
    <col min="11946" max="11946" width="15.5703125" style="29" customWidth="1"/>
    <col min="11947" max="12195" width="11.5703125" style="29"/>
    <col min="12196" max="12196" width="47.7109375" style="29" customWidth="1"/>
    <col min="12197" max="12198" width="16.42578125" style="29" customWidth="1"/>
    <col min="12199" max="12199" width="16.28515625" style="29" customWidth="1"/>
    <col min="12200" max="12200" width="17" style="29" customWidth="1"/>
    <col min="12201" max="12201" width="14.7109375" style="29" customWidth="1"/>
    <col min="12202" max="12202" width="15.5703125" style="29" customWidth="1"/>
    <col min="12203" max="12451" width="11.5703125" style="29"/>
    <col min="12452" max="12452" width="47.7109375" style="29" customWidth="1"/>
    <col min="12453" max="12454" width="16.42578125" style="29" customWidth="1"/>
    <col min="12455" max="12455" width="16.28515625" style="29" customWidth="1"/>
    <col min="12456" max="12456" width="17" style="29" customWidth="1"/>
    <col min="12457" max="12457" width="14.7109375" style="29" customWidth="1"/>
    <col min="12458" max="12458" width="15.5703125" style="29" customWidth="1"/>
    <col min="12459" max="12707" width="11.5703125" style="29"/>
    <col min="12708" max="12708" width="47.7109375" style="29" customWidth="1"/>
    <col min="12709" max="12710" width="16.42578125" style="29" customWidth="1"/>
    <col min="12711" max="12711" width="16.28515625" style="29" customWidth="1"/>
    <col min="12712" max="12712" width="17" style="29" customWidth="1"/>
    <col min="12713" max="12713" width="14.7109375" style="29" customWidth="1"/>
    <col min="12714" max="12714" width="15.5703125" style="29" customWidth="1"/>
    <col min="12715" max="12963" width="11.5703125" style="29"/>
    <col min="12964" max="12964" width="47.7109375" style="29" customWidth="1"/>
    <col min="12965" max="12966" width="16.42578125" style="29" customWidth="1"/>
    <col min="12967" max="12967" width="16.28515625" style="29" customWidth="1"/>
    <col min="12968" max="12968" width="17" style="29" customWidth="1"/>
    <col min="12969" max="12969" width="14.7109375" style="29" customWidth="1"/>
    <col min="12970" max="12970" width="15.5703125" style="29" customWidth="1"/>
    <col min="12971" max="13219" width="11.5703125" style="29"/>
    <col min="13220" max="13220" width="47.7109375" style="29" customWidth="1"/>
    <col min="13221" max="13222" width="16.42578125" style="29" customWidth="1"/>
    <col min="13223" max="13223" width="16.28515625" style="29" customWidth="1"/>
    <col min="13224" max="13224" width="17" style="29" customWidth="1"/>
    <col min="13225" max="13225" width="14.7109375" style="29" customWidth="1"/>
    <col min="13226" max="13226" width="15.5703125" style="29" customWidth="1"/>
    <col min="13227" max="13475" width="11.5703125" style="29"/>
    <col min="13476" max="13476" width="47.7109375" style="29" customWidth="1"/>
    <col min="13477" max="13478" width="16.42578125" style="29" customWidth="1"/>
    <col min="13479" max="13479" width="16.28515625" style="29" customWidth="1"/>
    <col min="13480" max="13480" width="17" style="29" customWidth="1"/>
    <col min="13481" max="13481" width="14.7109375" style="29" customWidth="1"/>
    <col min="13482" max="13482" width="15.5703125" style="29" customWidth="1"/>
    <col min="13483" max="13731" width="11.5703125" style="29"/>
    <col min="13732" max="13732" width="47.7109375" style="29" customWidth="1"/>
    <col min="13733" max="13734" width="16.42578125" style="29" customWidth="1"/>
    <col min="13735" max="13735" width="16.28515625" style="29" customWidth="1"/>
    <col min="13736" max="13736" width="17" style="29" customWidth="1"/>
    <col min="13737" max="13737" width="14.7109375" style="29" customWidth="1"/>
    <col min="13738" max="13738" width="15.5703125" style="29" customWidth="1"/>
    <col min="13739" max="13987" width="11.5703125" style="29"/>
    <col min="13988" max="13988" width="47.7109375" style="29" customWidth="1"/>
    <col min="13989" max="13990" width="16.42578125" style="29" customWidth="1"/>
    <col min="13991" max="13991" width="16.28515625" style="29" customWidth="1"/>
    <col min="13992" max="13992" width="17" style="29" customWidth="1"/>
    <col min="13993" max="13993" width="14.7109375" style="29" customWidth="1"/>
    <col min="13994" max="13994" width="15.5703125" style="29" customWidth="1"/>
    <col min="13995" max="14243" width="11.5703125" style="29"/>
    <col min="14244" max="14244" width="47.7109375" style="29" customWidth="1"/>
    <col min="14245" max="14246" width="16.42578125" style="29" customWidth="1"/>
    <col min="14247" max="14247" width="16.28515625" style="29" customWidth="1"/>
    <col min="14248" max="14248" width="17" style="29" customWidth="1"/>
    <col min="14249" max="14249" width="14.7109375" style="29" customWidth="1"/>
    <col min="14250" max="14250" width="15.5703125" style="29" customWidth="1"/>
    <col min="14251" max="14499" width="11.5703125" style="29"/>
    <col min="14500" max="14500" width="47.7109375" style="29" customWidth="1"/>
    <col min="14501" max="14502" width="16.42578125" style="29" customWidth="1"/>
    <col min="14503" max="14503" width="16.28515625" style="29" customWidth="1"/>
    <col min="14504" max="14504" width="17" style="29" customWidth="1"/>
    <col min="14505" max="14505" width="14.7109375" style="29" customWidth="1"/>
    <col min="14506" max="14506" width="15.5703125" style="29" customWidth="1"/>
    <col min="14507" max="14755" width="11.5703125" style="29"/>
    <col min="14756" max="14756" width="47.7109375" style="29" customWidth="1"/>
    <col min="14757" max="14758" width="16.42578125" style="29" customWidth="1"/>
    <col min="14759" max="14759" width="16.28515625" style="29" customWidth="1"/>
    <col min="14760" max="14760" width="17" style="29" customWidth="1"/>
    <col min="14761" max="14761" width="14.7109375" style="29" customWidth="1"/>
    <col min="14762" max="14762" width="15.5703125" style="29" customWidth="1"/>
    <col min="14763" max="15011" width="11.5703125" style="29"/>
    <col min="15012" max="15012" width="47.7109375" style="29" customWidth="1"/>
    <col min="15013" max="15014" width="16.42578125" style="29" customWidth="1"/>
    <col min="15015" max="15015" width="16.28515625" style="29" customWidth="1"/>
    <col min="15016" max="15016" width="17" style="29" customWidth="1"/>
    <col min="15017" max="15017" width="14.7109375" style="29" customWidth="1"/>
    <col min="15018" max="15018" width="15.5703125" style="29" customWidth="1"/>
    <col min="15019" max="15267" width="11.5703125" style="29"/>
    <col min="15268" max="15268" width="47.7109375" style="29" customWidth="1"/>
    <col min="15269" max="15270" width="16.42578125" style="29" customWidth="1"/>
    <col min="15271" max="15271" width="16.28515625" style="29" customWidth="1"/>
    <col min="15272" max="15272" width="17" style="29" customWidth="1"/>
    <col min="15273" max="15273" width="14.7109375" style="29" customWidth="1"/>
    <col min="15274" max="15274" width="15.5703125" style="29" customWidth="1"/>
    <col min="15275" max="15523" width="11.5703125" style="29"/>
    <col min="15524" max="15524" width="47.7109375" style="29" customWidth="1"/>
    <col min="15525" max="15526" width="16.42578125" style="29" customWidth="1"/>
    <col min="15527" max="15527" width="16.28515625" style="29" customWidth="1"/>
    <col min="15528" max="15528" width="17" style="29" customWidth="1"/>
    <col min="15529" max="15529" width="14.7109375" style="29" customWidth="1"/>
    <col min="15530" max="15530" width="15.5703125" style="29" customWidth="1"/>
    <col min="15531" max="15779" width="11.5703125" style="29"/>
    <col min="15780" max="15780" width="47.7109375" style="29" customWidth="1"/>
    <col min="15781" max="15782" width="16.42578125" style="29" customWidth="1"/>
    <col min="15783" max="15783" width="16.28515625" style="29" customWidth="1"/>
    <col min="15784" max="15784" width="17" style="29" customWidth="1"/>
    <col min="15785" max="15785" width="14.7109375" style="29" customWidth="1"/>
    <col min="15786" max="15786" width="15.5703125" style="29" customWidth="1"/>
    <col min="15787" max="16035" width="11.5703125" style="29"/>
    <col min="16036" max="16036" width="47.7109375" style="29" customWidth="1"/>
    <col min="16037" max="16038" width="16.42578125" style="29" customWidth="1"/>
    <col min="16039" max="16039" width="16.28515625" style="29" customWidth="1"/>
    <col min="16040" max="16040" width="17" style="29" customWidth="1"/>
    <col min="16041" max="16041" width="14.7109375" style="29" customWidth="1"/>
    <col min="16042" max="16042" width="15.5703125" style="29" customWidth="1"/>
    <col min="16043" max="16384" width="11.5703125" style="29"/>
  </cols>
  <sheetData>
    <row r="1" spans="1:7">
      <c r="A1" s="251" t="s">
        <v>402</v>
      </c>
      <c r="B1" s="251"/>
      <c r="C1" s="251"/>
      <c r="D1" s="251"/>
      <c r="E1" s="251"/>
      <c r="F1" s="251"/>
      <c r="G1" s="251"/>
    </row>
    <row r="2" spans="1:7">
      <c r="A2" s="55" t="str">
        <f>'Formato 1'!A2</f>
        <v>Concepto (c)</v>
      </c>
      <c r="B2" s="56"/>
      <c r="C2" s="56"/>
      <c r="D2" s="56"/>
      <c r="E2" s="56"/>
      <c r="F2" s="56"/>
      <c r="G2" s="57"/>
    </row>
    <row r="3" spans="1:7">
      <c r="A3" s="58" t="s">
        <v>403</v>
      </c>
      <c r="B3" s="59"/>
      <c r="C3" s="59"/>
      <c r="D3" s="59"/>
      <c r="E3" s="59"/>
      <c r="F3" s="59"/>
      <c r="G3" s="60"/>
    </row>
    <row r="4" spans="1:7">
      <c r="A4" s="58" t="s">
        <v>0</v>
      </c>
      <c r="B4" s="59"/>
      <c r="C4" s="59"/>
      <c r="D4" s="59"/>
      <c r="E4" s="59"/>
      <c r="F4" s="59"/>
      <c r="G4" s="60"/>
    </row>
    <row r="5" spans="1:7">
      <c r="A5" s="58" t="s">
        <v>404</v>
      </c>
      <c r="B5" s="59"/>
      <c r="C5" s="59"/>
      <c r="D5" s="59"/>
      <c r="E5" s="59"/>
      <c r="F5" s="59"/>
      <c r="G5" s="60"/>
    </row>
    <row r="6" spans="1:7">
      <c r="A6" s="249" t="s">
        <v>449</v>
      </c>
      <c r="B6" s="9">
        <v>2022</v>
      </c>
      <c r="C6" s="249">
        <f>+B6+1</f>
        <v>2023</v>
      </c>
      <c r="D6" s="249">
        <f>+C6+1</f>
        <v>2024</v>
      </c>
      <c r="E6" s="249">
        <f>+D6+1</f>
        <v>2025</v>
      </c>
      <c r="F6" s="249">
        <f>+E6+1</f>
        <v>2026</v>
      </c>
      <c r="G6" s="249">
        <f>+F6+1</f>
        <v>2027</v>
      </c>
    </row>
    <row r="7" spans="1:7" ht="83.25" customHeight="1">
      <c r="A7" s="250"/>
      <c r="B7" s="30" t="s">
        <v>508</v>
      </c>
      <c r="C7" s="250"/>
      <c r="D7" s="250"/>
      <c r="E7" s="250"/>
      <c r="F7" s="250"/>
      <c r="G7" s="250"/>
    </row>
    <row r="8" spans="1:7" ht="30">
      <c r="A8" s="31" t="s">
        <v>451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>
      <c r="A9" s="23" t="s">
        <v>211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>
      <c r="A10" s="23" t="s">
        <v>212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>
      <c r="A11" s="23" t="s">
        <v>213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>
      <c r="A12" s="23" t="s">
        <v>509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>
      <c r="A13" s="23" t="s">
        <v>215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>
      <c r="A14" s="23" t="s">
        <v>216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ht="30">
      <c r="A15" s="24" t="s">
        <v>510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>
      <c r="A16" s="24" t="s">
        <v>511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>
      <c r="A17" s="25" t="s">
        <v>512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>
      <c r="A18" s="23" t="s">
        <v>235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>
      <c r="A19" s="23" t="s">
        <v>236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>
      <c r="A20" s="23" t="s">
        <v>513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>
      <c r="A21" s="20"/>
      <c r="B21" s="20"/>
      <c r="C21" s="20"/>
      <c r="D21" s="20"/>
      <c r="E21" s="20"/>
      <c r="F21" s="20"/>
      <c r="G21" s="20"/>
    </row>
    <row r="22" spans="1:7">
      <c r="A22" s="26" t="s">
        <v>452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>
      <c r="A23" s="23" t="s">
        <v>514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>
      <c r="A24" s="23" t="s">
        <v>515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>
      <c r="A25" s="23" t="s">
        <v>516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ht="30">
      <c r="A26" s="24" t="s">
        <v>261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>
      <c r="A27" s="23" t="s">
        <v>262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>
      <c r="A28" s="20"/>
      <c r="B28" s="20"/>
      <c r="C28" s="20"/>
      <c r="D28" s="20"/>
      <c r="E28" s="20"/>
      <c r="F28" s="20"/>
      <c r="G28" s="20"/>
    </row>
    <row r="29" spans="1:7">
      <c r="A29" s="26" t="s">
        <v>453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>
      <c r="A30" s="23" t="s">
        <v>265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>
      <c r="A31" s="20"/>
      <c r="B31" s="20"/>
      <c r="C31" s="20"/>
      <c r="D31" s="20"/>
      <c r="E31" s="20"/>
      <c r="F31" s="20"/>
      <c r="G31" s="20"/>
    </row>
    <row r="32" spans="1:7">
      <c r="A32" s="32" t="s">
        <v>517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>
      <c r="A33" s="20"/>
      <c r="B33" s="20"/>
      <c r="C33" s="20"/>
      <c r="D33" s="20"/>
      <c r="E33" s="20"/>
      <c r="F33" s="20"/>
      <c r="G33" s="20"/>
    </row>
    <row r="34" spans="1:7">
      <c r="A34" s="26" t="s">
        <v>267</v>
      </c>
      <c r="B34" s="3"/>
      <c r="C34" s="3"/>
      <c r="D34" s="3"/>
      <c r="E34" s="3"/>
      <c r="F34" s="3"/>
      <c r="G34" s="3"/>
    </row>
    <row r="35" spans="1:7" ht="45" customHeight="1">
      <c r="A35" s="33" t="s">
        <v>430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ht="45" customHeight="1">
      <c r="A36" s="33" t="s">
        <v>269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</row>
    <row r="37" spans="1:7">
      <c r="A37" s="26" t="s">
        <v>518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>
      <c r="A38" s="34"/>
      <c r="B38" s="28"/>
      <c r="C38" s="28"/>
      <c r="D38" s="28"/>
      <c r="E38" s="28"/>
      <c r="F38" s="28"/>
      <c r="G38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>
      <c r="A1" s="252" t="s">
        <v>432</v>
      </c>
      <c r="B1" s="252"/>
      <c r="C1" s="252"/>
      <c r="D1" s="252"/>
      <c r="E1" s="252"/>
      <c r="F1" s="252"/>
      <c r="G1" s="252"/>
    </row>
    <row r="2" spans="1:7">
      <c r="A2" s="55" t="str">
        <f>'Formato 1'!A2</f>
        <v>Concepto (c)</v>
      </c>
      <c r="B2" s="56"/>
      <c r="C2" s="56"/>
      <c r="D2" s="56"/>
      <c r="E2" s="56"/>
      <c r="F2" s="56"/>
      <c r="G2" s="57"/>
    </row>
    <row r="3" spans="1:7">
      <c r="A3" s="43" t="s">
        <v>433</v>
      </c>
      <c r="B3" s="44"/>
      <c r="C3" s="44"/>
      <c r="D3" s="44"/>
      <c r="E3" s="44"/>
      <c r="F3" s="44"/>
      <c r="G3" s="45"/>
    </row>
    <row r="4" spans="1:7">
      <c r="A4" s="43" t="s">
        <v>0</v>
      </c>
      <c r="B4" s="44"/>
      <c r="C4" s="44"/>
      <c r="D4" s="44"/>
      <c r="E4" s="44"/>
      <c r="F4" s="44"/>
      <c r="G4" s="45"/>
    </row>
    <row r="5" spans="1:7">
      <c r="A5" s="43" t="s">
        <v>404</v>
      </c>
      <c r="B5" s="44"/>
      <c r="C5" s="44"/>
      <c r="D5" s="44"/>
      <c r="E5" s="44"/>
      <c r="F5" s="44"/>
      <c r="G5" s="45"/>
    </row>
    <row r="6" spans="1:7">
      <c r="A6" s="253" t="s">
        <v>519</v>
      </c>
      <c r="B6" s="9">
        <v>2022</v>
      </c>
      <c r="C6" s="249">
        <f>+B6+1</f>
        <v>2023</v>
      </c>
      <c r="D6" s="249">
        <f>+C6+1</f>
        <v>2024</v>
      </c>
      <c r="E6" s="249">
        <f>+D6+1</f>
        <v>2025</v>
      </c>
      <c r="F6" s="249">
        <f>+E6+1</f>
        <v>2026</v>
      </c>
      <c r="G6" s="249">
        <f>+F6+1</f>
        <v>2027</v>
      </c>
    </row>
    <row r="7" spans="1:7" ht="57.75" customHeight="1">
      <c r="A7" s="254"/>
      <c r="B7" s="10" t="s">
        <v>508</v>
      </c>
      <c r="C7" s="250"/>
      <c r="D7" s="250"/>
      <c r="E7" s="250"/>
      <c r="F7" s="250"/>
      <c r="G7" s="250"/>
    </row>
    <row r="8" spans="1:7">
      <c r="A8" s="6" t="s">
        <v>434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>
      <c r="A9" s="18" t="s">
        <v>520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>
      <c r="A10" s="18" t="s">
        <v>521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>
      <c r="A11" s="18" t="s">
        <v>437</v>
      </c>
      <c r="B11" s="20">
        <v>0</v>
      </c>
      <c r="C11" s="20"/>
      <c r="D11" s="20">
        <v>0</v>
      </c>
      <c r="E11" s="20">
        <v>0</v>
      </c>
      <c r="F11" s="20">
        <v>0</v>
      </c>
      <c r="G11" s="20">
        <v>0</v>
      </c>
    </row>
    <row r="12" spans="1:7">
      <c r="A12" s="19" t="s">
        <v>438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>
      <c r="A13" s="19" t="s">
        <v>522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>
      <c r="A14" s="18" t="s">
        <v>440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>
      <c r="A15" s="19" t="s">
        <v>441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>
      <c r="A16" s="18" t="s">
        <v>442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>
      <c r="A17" s="18" t="s">
        <v>443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>
      <c r="A18" s="14"/>
      <c r="B18" s="13"/>
      <c r="C18" s="13"/>
      <c r="D18" s="13"/>
      <c r="E18" s="13"/>
      <c r="F18" s="13"/>
      <c r="G18" s="13"/>
    </row>
    <row r="19" spans="1:7">
      <c r="A19" s="1" t="s">
        <v>444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>
      <c r="A20" s="18" t="s">
        <v>520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>
      <c r="A21" s="18" t="s">
        <v>521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>
      <c r="A22" s="18" t="s">
        <v>437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>
      <c r="A23" s="19" t="s">
        <v>438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>
      <c r="A24" s="19" t="s">
        <v>522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>
      <c r="A25" s="19" t="s">
        <v>440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>
      <c r="A26" s="19" t="s">
        <v>441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>
      <c r="A27" s="18" t="s">
        <v>445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>
      <c r="A28" s="18" t="s">
        <v>443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>
      <c r="A29" s="13"/>
      <c r="B29" s="13"/>
      <c r="C29" s="13"/>
      <c r="D29" s="13"/>
      <c r="E29" s="13"/>
      <c r="F29" s="13"/>
      <c r="G29" s="13"/>
    </row>
    <row r="30" spans="1:7">
      <c r="A30" s="1" t="s">
        <v>446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>
      <c r="A31" s="16"/>
      <c r="B31" s="16"/>
      <c r="C31" s="16"/>
      <c r="D31" s="16"/>
      <c r="E31" s="16"/>
      <c r="F31" s="16"/>
      <c r="G31" s="1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>
      <c r="A1" s="252" t="s">
        <v>447</v>
      </c>
      <c r="B1" s="252"/>
      <c r="C1" s="252"/>
      <c r="D1" s="252"/>
      <c r="E1" s="252"/>
      <c r="F1" s="252"/>
      <c r="G1" s="252"/>
    </row>
    <row r="2" spans="1:7">
      <c r="A2" s="55" t="str">
        <f>'Formato 1'!A2</f>
        <v>Concepto (c)</v>
      </c>
      <c r="B2" s="56"/>
      <c r="C2" s="56"/>
      <c r="D2" s="56"/>
      <c r="E2" s="56"/>
      <c r="F2" s="56"/>
      <c r="G2" s="57"/>
    </row>
    <row r="3" spans="1:7">
      <c r="A3" s="43" t="s">
        <v>448</v>
      </c>
      <c r="B3" s="44"/>
      <c r="C3" s="44"/>
      <c r="D3" s="44"/>
      <c r="E3" s="44"/>
      <c r="F3" s="44"/>
      <c r="G3" s="45"/>
    </row>
    <row r="4" spans="1:7">
      <c r="A4" s="46" t="s">
        <v>0</v>
      </c>
      <c r="B4" s="47"/>
      <c r="C4" s="47"/>
      <c r="D4" s="47"/>
      <c r="E4" s="47"/>
      <c r="F4" s="47"/>
      <c r="G4" s="48"/>
    </row>
    <row r="5" spans="1:7">
      <c r="A5" s="256" t="s">
        <v>449</v>
      </c>
      <c r="B5" s="258">
        <v>2017</v>
      </c>
      <c r="C5" s="258">
        <f>+B5+1</f>
        <v>2018</v>
      </c>
      <c r="D5" s="258">
        <f>+C5+1</f>
        <v>2019</v>
      </c>
      <c r="E5" s="258">
        <f>+D5+1</f>
        <v>2020</v>
      </c>
      <c r="F5" s="258">
        <f>+E5+1</f>
        <v>2021</v>
      </c>
      <c r="G5" s="9">
        <f>+F5+1</f>
        <v>2022</v>
      </c>
    </row>
    <row r="6" spans="1:7" ht="32.25">
      <c r="A6" s="257"/>
      <c r="B6" s="259"/>
      <c r="C6" s="259"/>
      <c r="D6" s="259"/>
      <c r="E6" s="259"/>
      <c r="F6" s="259"/>
      <c r="G6" s="10" t="s">
        <v>523</v>
      </c>
    </row>
    <row r="7" spans="1:7">
      <c r="A7" s="22" t="s">
        <v>451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>
      <c r="A8" s="23" t="s">
        <v>524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>
      <c r="A9" s="23" t="s">
        <v>525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>
      <c r="A10" s="23" t="s">
        <v>410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>
      <c r="A11" s="23" t="s">
        <v>411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>
      <c r="A12" s="23" t="s">
        <v>526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>
      <c r="A13" s="23" t="s">
        <v>527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ht="30" customHeight="1">
      <c r="A14" s="24" t="s">
        <v>414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>
      <c r="A15" s="23" t="s">
        <v>415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>
      <c r="A16" s="25" t="s">
        <v>528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>
      <c r="A17" s="23" t="s">
        <v>417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>
      <c r="A18" s="23" t="s">
        <v>529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>
      <c r="A19" s="23" t="s">
        <v>530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>
      <c r="A20" s="20"/>
      <c r="B20" s="20"/>
      <c r="C20" s="20"/>
      <c r="D20" s="20"/>
      <c r="E20" s="20"/>
      <c r="F20" s="20"/>
      <c r="G20" s="20"/>
    </row>
    <row r="21" spans="1:7">
      <c r="A21" s="26" t="s">
        <v>452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>
      <c r="A22" s="23" t="s">
        <v>531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>
      <c r="A23" s="23" t="s">
        <v>532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>
      <c r="A24" s="23" t="s">
        <v>424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ht="45" customHeight="1">
      <c r="A25" s="24" t="s">
        <v>425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>
      <c r="A26" s="23" t="s">
        <v>533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>
      <c r="A27" s="13"/>
      <c r="B27" s="20"/>
      <c r="C27" s="20"/>
      <c r="D27" s="20"/>
      <c r="E27" s="20"/>
      <c r="F27" s="20"/>
      <c r="G27" s="20"/>
    </row>
    <row r="28" spans="1:7">
      <c r="A28" s="1" t="s">
        <v>453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>
      <c r="A29" s="18" t="s">
        <v>265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>
      <c r="A30" s="13"/>
      <c r="B30" s="20"/>
      <c r="C30" s="20"/>
      <c r="D30" s="20"/>
      <c r="E30" s="20"/>
      <c r="F30" s="20"/>
      <c r="G30" s="20"/>
    </row>
    <row r="31" spans="1:7">
      <c r="A31" s="1" t="s">
        <v>454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>
      <c r="A32" s="13"/>
      <c r="B32" s="20"/>
      <c r="C32" s="20"/>
      <c r="D32" s="20"/>
      <c r="E32" s="20"/>
      <c r="F32" s="20"/>
      <c r="G32" s="20"/>
    </row>
    <row r="33" spans="1:7">
      <c r="A33" s="1" t="s">
        <v>267</v>
      </c>
      <c r="B33" s="3"/>
      <c r="C33" s="3"/>
      <c r="D33" s="3"/>
      <c r="E33" s="3"/>
      <c r="F33" s="3"/>
      <c r="G33" s="3"/>
    </row>
    <row r="34" spans="1:7" ht="45" customHeight="1">
      <c r="A34" s="27" t="s">
        <v>430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ht="45" customHeight="1">
      <c r="A35" s="27" t="s">
        <v>534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>
      <c r="A36" s="1" t="s">
        <v>431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>
      <c r="A37" s="16"/>
      <c r="B37" s="28"/>
      <c r="C37" s="28"/>
      <c r="D37" s="28"/>
      <c r="E37" s="28"/>
      <c r="F37" s="28"/>
      <c r="G37" s="28"/>
    </row>
    <row r="38" spans="1:7">
      <c r="A38" s="21"/>
    </row>
    <row r="39" spans="1:7">
      <c r="A39" s="255" t="s">
        <v>535</v>
      </c>
      <c r="B39" s="255"/>
      <c r="C39" s="255"/>
      <c r="D39" s="255"/>
      <c r="E39" s="255"/>
      <c r="F39" s="255"/>
      <c r="G39" s="255"/>
    </row>
    <row r="40" spans="1:7">
      <c r="A40" s="255" t="s">
        <v>536</v>
      </c>
      <c r="B40" s="255"/>
      <c r="C40" s="255"/>
      <c r="D40" s="255"/>
      <c r="E40" s="255"/>
      <c r="F40" s="255"/>
      <c r="G40" s="25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>
      <c r="A1" s="252" t="s">
        <v>457</v>
      </c>
      <c r="B1" s="252"/>
      <c r="C1" s="252"/>
      <c r="D1" s="252"/>
      <c r="E1" s="252"/>
      <c r="F1" s="252"/>
      <c r="G1" s="252"/>
    </row>
    <row r="2" spans="1:7">
      <c r="A2" s="55" t="str">
        <f>'Formato 1'!A2</f>
        <v>Concepto (c)</v>
      </c>
      <c r="B2" s="56"/>
      <c r="C2" s="56"/>
      <c r="D2" s="56"/>
      <c r="E2" s="56"/>
      <c r="F2" s="56"/>
      <c r="G2" s="57"/>
    </row>
    <row r="3" spans="1:7">
      <c r="A3" s="43" t="s">
        <v>458</v>
      </c>
      <c r="B3" s="44"/>
      <c r="C3" s="44"/>
      <c r="D3" s="44"/>
      <c r="E3" s="44"/>
      <c r="F3" s="44"/>
      <c r="G3" s="45"/>
    </row>
    <row r="4" spans="1:7">
      <c r="A4" s="46" t="s">
        <v>0</v>
      </c>
      <c r="B4" s="47"/>
      <c r="C4" s="47"/>
      <c r="D4" s="47"/>
      <c r="E4" s="47"/>
      <c r="F4" s="47"/>
      <c r="G4" s="48"/>
    </row>
    <row r="5" spans="1:7">
      <c r="A5" s="260" t="s">
        <v>519</v>
      </c>
      <c r="B5" s="258">
        <v>2017</v>
      </c>
      <c r="C5" s="258">
        <f>+B5+1</f>
        <v>2018</v>
      </c>
      <c r="D5" s="258">
        <f>+C5+1</f>
        <v>2019</v>
      </c>
      <c r="E5" s="258">
        <f>+D5+1</f>
        <v>2020</v>
      </c>
      <c r="F5" s="258">
        <f>+E5+1</f>
        <v>2021</v>
      </c>
      <c r="G5" s="9">
        <v>2022</v>
      </c>
    </row>
    <row r="6" spans="1:7" ht="48.75" customHeight="1">
      <c r="A6" s="261"/>
      <c r="B6" s="259"/>
      <c r="C6" s="259"/>
      <c r="D6" s="259"/>
      <c r="E6" s="259"/>
      <c r="F6" s="259"/>
      <c r="G6" s="10" t="s">
        <v>537</v>
      </c>
    </row>
    <row r="7" spans="1:7">
      <c r="A7" s="6" t="s">
        <v>434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>
      <c r="A8" s="18" t="s">
        <v>520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>
      <c r="A9" s="18" t="s">
        <v>521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>
      <c r="A10" s="18" t="s">
        <v>437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ht="30" customHeight="1">
      <c r="A11" s="19" t="s">
        <v>438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ht="30" customHeight="1">
      <c r="A12" s="19" t="s">
        <v>522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>
      <c r="A13" s="18" t="s">
        <v>440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ht="30" customHeight="1">
      <c r="A14" s="19" t="s">
        <v>441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>
      <c r="A15" s="18" t="s">
        <v>442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>
      <c r="A16" s="18" t="s">
        <v>443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>
      <c r="A17" s="13"/>
      <c r="B17" s="13"/>
      <c r="C17" s="13"/>
      <c r="D17" s="13"/>
      <c r="E17" s="13"/>
      <c r="F17" s="13"/>
      <c r="G17" s="13"/>
    </row>
    <row r="18" spans="1:7">
      <c r="A18" s="1" t="s">
        <v>444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>
      <c r="A19" s="18" t="s">
        <v>520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>
      <c r="A20" s="18" t="s">
        <v>521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>
      <c r="A21" s="18" t="s">
        <v>437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ht="30" customHeight="1">
      <c r="A22" s="19" t="s">
        <v>438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>
      <c r="A23" s="18" t="s">
        <v>522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>
      <c r="A24" s="18" t="s">
        <v>440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>
      <c r="A25" s="18" t="s">
        <v>441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>
      <c r="A26" s="18" t="s">
        <v>445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>
      <c r="A27" s="18" t="s">
        <v>443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>
      <c r="A28" s="13"/>
      <c r="B28" s="13"/>
      <c r="C28" s="13"/>
      <c r="D28" s="13"/>
      <c r="E28" s="13"/>
      <c r="F28" s="13"/>
      <c r="G28" s="13"/>
    </row>
    <row r="29" spans="1:7">
      <c r="A29" s="1" t="s">
        <v>538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>
      <c r="A30" s="16"/>
      <c r="B30" s="16"/>
      <c r="C30" s="16"/>
      <c r="D30" s="16"/>
      <c r="E30" s="16"/>
      <c r="F30" s="16"/>
      <c r="G30" s="16"/>
    </row>
    <row r="31" spans="1:7">
      <c r="A31" s="21"/>
    </row>
    <row r="32" spans="1:7">
      <c r="A32" s="255" t="s">
        <v>535</v>
      </c>
      <c r="B32" s="255"/>
      <c r="C32" s="255"/>
      <c r="D32" s="255"/>
      <c r="E32" s="255"/>
      <c r="F32" s="255"/>
      <c r="G32" s="255"/>
    </row>
    <row r="33" spans="1:7">
      <c r="A33" s="255" t="s">
        <v>536</v>
      </c>
      <c r="B33" s="255"/>
      <c r="C33" s="255"/>
      <c r="D33" s="255"/>
      <c r="E33" s="255"/>
      <c r="F33" s="255"/>
      <c r="G33" s="25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/>
  <cols>
    <col min="1" max="1" width="60.5703125" style="17" customWidth="1"/>
    <col min="2" max="2" width="23.5703125" style="17" customWidth="1"/>
    <col min="3" max="3" width="18.42578125" style="17" customWidth="1"/>
    <col min="4" max="4" width="17.42578125" style="17" customWidth="1"/>
    <col min="5" max="5" width="19.7109375" style="17" customWidth="1"/>
    <col min="6" max="6" width="23.140625" style="17" bestFit="1" customWidth="1"/>
    <col min="7" max="211" width="65" style="17"/>
    <col min="212" max="212" width="60.5703125" style="17" customWidth="1"/>
    <col min="213" max="213" width="23.5703125" style="17" customWidth="1"/>
    <col min="214" max="214" width="18.42578125" style="17" customWidth="1"/>
    <col min="215" max="215" width="17.42578125" style="17" customWidth="1"/>
    <col min="216" max="216" width="19.7109375" style="17" customWidth="1"/>
    <col min="217" max="217" width="19.140625" style="17" customWidth="1"/>
    <col min="218" max="218" width="37.28515625" style="17" bestFit="1" customWidth="1"/>
    <col min="219" max="467" width="65" style="17"/>
    <col min="468" max="468" width="60.5703125" style="17" customWidth="1"/>
    <col min="469" max="469" width="23.5703125" style="17" customWidth="1"/>
    <col min="470" max="470" width="18.42578125" style="17" customWidth="1"/>
    <col min="471" max="471" width="17.42578125" style="17" customWidth="1"/>
    <col min="472" max="472" width="19.7109375" style="17" customWidth="1"/>
    <col min="473" max="473" width="19.140625" style="17" customWidth="1"/>
    <col min="474" max="474" width="37.28515625" style="17" bestFit="1" customWidth="1"/>
    <col min="475" max="723" width="65" style="17"/>
    <col min="724" max="724" width="60.5703125" style="17" customWidth="1"/>
    <col min="725" max="725" width="23.5703125" style="17" customWidth="1"/>
    <col min="726" max="726" width="18.42578125" style="17" customWidth="1"/>
    <col min="727" max="727" width="17.42578125" style="17" customWidth="1"/>
    <col min="728" max="728" width="19.7109375" style="17" customWidth="1"/>
    <col min="729" max="729" width="19.140625" style="17" customWidth="1"/>
    <col min="730" max="730" width="37.28515625" style="17" bestFit="1" customWidth="1"/>
    <col min="731" max="979" width="65" style="17"/>
    <col min="980" max="980" width="60.5703125" style="17" customWidth="1"/>
    <col min="981" max="981" width="23.5703125" style="17" customWidth="1"/>
    <col min="982" max="982" width="18.42578125" style="17" customWidth="1"/>
    <col min="983" max="983" width="17.42578125" style="17" customWidth="1"/>
    <col min="984" max="984" width="19.7109375" style="17" customWidth="1"/>
    <col min="985" max="985" width="19.140625" style="17" customWidth="1"/>
    <col min="986" max="986" width="37.28515625" style="17" bestFit="1" customWidth="1"/>
    <col min="987" max="1235" width="65" style="17"/>
    <col min="1236" max="1236" width="60.5703125" style="17" customWidth="1"/>
    <col min="1237" max="1237" width="23.5703125" style="17" customWidth="1"/>
    <col min="1238" max="1238" width="18.42578125" style="17" customWidth="1"/>
    <col min="1239" max="1239" width="17.42578125" style="17" customWidth="1"/>
    <col min="1240" max="1240" width="19.7109375" style="17" customWidth="1"/>
    <col min="1241" max="1241" width="19.140625" style="17" customWidth="1"/>
    <col min="1242" max="1242" width="37.28515625" style="17" bestFit="1" customWidth="1"/>
    <col min="1243" max="1491" width="65" style="17"/>
    <col min="1492" max="1492" width="60.5703125" style="17" customWidth="1"/>
    <col min="1493" max="1493" width="23.5703125" style="17" customWidth="1"/>
    <col min="1494" max="1494" width="18.42578125" style="17" customWidth="1"/>
    <col min="1495" max="1495" width="17.42578125" style="17" customWidth="1"/>
    <col min="1496" max="1496" width="19.7109375" style="17" customWidth="1"/>
    <col min="1497" max="1497" width="19.140625" style="17" customWidth="1"/>
    <col min="1498" max="1498" width="37.28515625" style="17" bestFit="1" customWidth="1"/>
    <col min="1499" max="1747" width="65" style="17"/>
    <col min="1748" max="1748" width="60.5703125" style="17" customWidth="1"/>
    <col min="1749" max="1749" width="23.5703125" style="17" customWidth="1"/>
    <col min="1750" max="1750" width="18.42578125" style="17" customWidth="1"/>
    <col min="1751" max="1751" width="17.42578125" style="17" customWidth="1"/>
    <col min="1752" max="1752" width="19.7109375" style="17" customWidth="1"/>
    <col min="1753" max="1753" width="19.140625" style="17" customWidth="1"/>
    <col min="1754" max="1754" width="37.28515625" style="17" bestFit="1" customWidth="1"/>
    <col min="1755" max="2003" width="65" style="17"/>
    <col min="2004" max="2004" width="60.5703125" style="17" customWidth="1"/>
    <col min="2005" max="2005" width="23.5703125" style="17" customWidth="1"/>
    <col min="2006" max="2006" width="18.42578125" style="17" customWidth="1"/>
    <col min="2007" max="2007" width="17.42578125" style="17" customWidth="1"/>
    <col min="2008" max="2008" width="19.7109375" style="17" customWidth="1"/>
    <col min="2009" max="2009" width="19.140625" style="17" customWidth="1"/>
    <col min="2010" max="2010" width="37.28515625" style="17" bestFit="1" customWidth="1"/>
    <col min="2011" max="2259" width="65" style="17"/>
    <col min="2260" max="2260" width="60.5703125" style="17" customWidth="1"/>
    <col min="2261" max="2261" width="23.5703125" style="17" customWidth="1"/>
    <col min="2262" max="2262" width="18.42578125" style="17" customWidth="1"/>
    <col min="2263" max="2263" width="17.42578125" style="17" customWidth="1"/>
    <col min="2264" max="2264" width="19.7109375" style="17" customWidth="1"/>
    <col min="2265" max="2265" width="19.140625" style="17" customWidth="1"/>
    <col min="2266" max="2266" width="37.28515625" style="17" bestFit="1" customWidth="1"/>
    <col min="2267" max="2515" width="65" style="17"/>
    <col min="2516" max="2516" width="60.5703125" style="17" customWidth="1"/>
    <col min="2517" max="2517" width="23.5703125" style="17" customWidth="1"/>
    <col min="2518" max="2518" width="18.42578125" style="17" customWidth="1"/>
    <col min="2519" max="2519" width="17.42578125" style="17" customWidth="1"/>
    <col min="2520" max="2520" width="19.7109375" style="17" customWidth="1"/>
    <col min="2521" max="2521" width="19.140625" style="17" customWidth="1"/>
    <col min="2522" max="2522" width="37.28515625" style="17" bestFit="1" customWidth="1"/>
    <col min="2523" max="2771" width="65" style="17"/>
    <col min="2772" max="2772" width="60.5703125" style="17" customWidth="1"/>
    <col min="2773" max="2773" width="23.5703125" style="17" customWidth="1"/>
    <col min="2774" max="2774" width="18.42578125" style="17" customWidth="1"/>
    <col min="2775" max="2775" width="17.42578125" style="17" customWidth="1"/>
    <col min="2776" max="2776" width="19.7109375" style="17" customWidth="1"/>
    <col min="2777" max="2777" width="19.140625" style="17" customWidth="1"/>
    <col min="2778" max="2778" width="37.28515625" style="17" bestFit="1" customWidth="1"/>
    <col min="2779" max="3027" width="65" style="17"/>
    <col min="3028" max="3028" width="60.5703125" style="17" customWidth="1"/>
    <col min="3029" max="3029" width="23.5703125" style="17" customWidth="1"/>
    <col min="3030" max="3030" width="18.42578125" style="17" customWidth="1"/>
    <col min="3031" max="3031" width="17.42578125" style="17" customWidth="1"/>
    <col min="3032" max="3032" width="19.7109375" style="17" customWidth="1"/>
    <col min="3033" max="3033" width="19.140625" style="17" customWidth="1"/>
    <col min="3034" max="3034" width="37.28515625" style="17" bestFit="1" customWidth="1"/>
    <col min="3035" max="3283" width="65" style="17"/>
    <col min="3284" max="3284" width="60.5703125" style="17" customWidth="1"/>
    <col min="3285" max="3285" width="23.5703125" style="17" customWidth="1"/>
    <col min="3286" max="3286" width="18.42578125" style="17" customWidth="1"/>
    <col min="3287" max="3287" width="17.42578125" style="17" customWidth="1"/>
    <col min="3288" max="3288" width="19.7109375" style="17" customWidth="1"/>
    <col min="3289" max="3289" width="19.140625" style="17" customWidth="1"/>
    <col min="3290" max="3290" width="37.28515625" style="17" bestFit="1" customWidth="1"/>
    <col min="3291" max="3539" width="65" style="17"/>
    <col min="3540" max="3540" width="60.5703125" style="17" customWidth="1"/>
    <col min="3541" max="3541" width="23.5703125" style="17" customWidth="1"/>
    <col min="3542" max="3542" width="18.42578125" style="17" customWidth="1"/>
    <col min="3543" max="3543" width="17.42578125" style="17" customWidth="1"/>
    <col min="3544" max="3544" width="19.7109375" style="17" customWidth="1"/>
    <col min="3545" max="3545" width="19.140625" style="17" customWidth="1"/>
    <col min="3546" max="3546" width="37.28515625" style="17" bestFit="1" customWidth="1"/>
    <col min="3547" max="3795" width="65" style="17"/>
    <col min="3796" max="3796" width="60.5703125" style="17" customWidth="1"/>
    <col min="3797" max="3797" width="23.5703125" style="17" customWidth="1"/>
    <col min="3798" max="3798" width="18.42578125" style="17" customWidth="1"/>
    <col min="3799" max="3799" width="17.42578125" style="17" customWidth="1"/>
    <col min="3800" max="3800" width="19.7109375" style="17" customWidth="1"/>
    <col min="3801" max="3801" width="19.140625" style="17" customWidth="1"/>
    <col min="3802" max="3802" width="37.28515625" style="17" bestFit="1" customWidth="1"/>
    <col min="3803" max="4051" width="65" style="17"/>
    <col min="4052" max="4052" width="60.5703125" style="17" customWidth="1"/>
    <col min="4053" max="4053" width="23.5703125" style="17" customWidth="1"/>
    <col min="4054" max="4054" width="18.42578125" style="17" customWidth="1"/>
    <col min="4055" max="4055" width="17.42578125" style="17" customWidth="1"/>
    <col min="4056" max="4056" width="19.7109375" style="17" customWidth="1"/>
    <col min="4057" max="4057" width="19.140625" style="17" customWidth="1"/>
    <col min="4058" max="4058" width="37.28515625" style="17" bestFit="1" customWidth="1"/>
    <col min="4059" max="4307" width="65" style="17"/>
    <col min="4308" max="4308" width="60.5703125" style="17" customWidth="1"/>
    <col min="4309" max="4309" width="23.5703125" style="17" customWidth="1"/>
    <col min="4310" max="4310" width="18.42578125" style="17" customWidth="1"/>
    <col min="4311" max="4311" width="17.42578125" style="17" customWidth="1"/>
    <col min="4312" max="4312" width="19.7109375" style="17" customWidth="1"/>
    <col min="4313" max="4313" width="19.140625" style="17" customWidth="1"/>
    <col min="4314" max="4314" width="37.28515625" style="17" bestFit="1" customWidth="1"/>
    <col min="4315" max="4563" width="65" style="17"/>
    <col min="4564" max="4564" width="60.5703125" style="17" customWidth="1"/>
    <col min="4565" max="4565" width="23.5703125" style="17" customWidth="1"/>
    <col min="4566" max="4566" width="18.42578125" style="17" customWidth="1"/>
    <col min="4567" max="4567" width="17.42578125" style="17" customWidth="1"/>
    <col min="4568" max="4568" width="19.7109375" style="17" customWidth="1"/>
    <col min="4569" max="4569" width="19.140625" style="17" customWidth="1"/>
    <col min="4570" max="4570" width="37.28515625" style="17" bestFit="1" customWidth="1"/>
    <col min="4571" max="4819" width="65" style="17"/>
    <col min="4820" max="4820" width="60.5703125" style="17" customWidth="1"/>
    <col min="4821" max="4821" width="23.5703125" style="17" customWidth="1"/>
    <col min="4822" max="4822" width="18.42578125" style="17" customWidth="1"/>
    <col min="4823" max="4823" width="17.42578125" style="17" customWidth="1"/>
    <col min="4824" max="4824" width="19.7109375" style="17" customWidth="1"/>
    <col min="4825" max="4825" width="19.140625" style="17" customWidth="1"/>
    <col min="4826" max="4826" width="37.28515625" style="17" bestFit="1" customWidth="1"/>
    <col min="4827" max="5075" width="65" style="17"/>
    <col min="5076" max="5076" width="60.5703125" style="17" customWidth="1"/>
    <col min="5077" max="5077" width="23.5703125" style="17" customWidth="1"/>
    <col min="5078" max="5078" width="18.42578125" style="17" customWidth="1"/>
    <col min="5079" max="5079" width="17.42578125" style="17" customWidth="1"/>
    <col min="5080" max="5080" width="19.7109375" style="17" customWidth="1"/>
    <col min="5081" max="5081" width="19.140625" style="17" customWidth="1"/>
    <col min="5082" max="5082" width="37.28515625" style="17" bestFit="1" customWidth="1"/>
    <col min="5083" max="5331" width="65" style="17"/>
    <col min="5332" max="5332" width="60.5703125" style="17" customWidth="1"/>
    <col min="5333" max="5333" width="23.5703125" style="17" customWidth="1"/>
    <col min="5334" max="5334" width="18.42578125" style="17" customWidth="1"/>
    <col min="5335" max="5335" width="17.42578125" style="17" customWidth="1"/>
    <col min="5336" max="5336" width="19.7109375" style="17" customWidth="1"/>
    <col min="5337" max="5337" width="19.140625" style="17" customWidth="1"/>
    <col min="5338" max="5338" width="37.28515625" style="17" bestFit="1" customWidth="1"/>
    <col min="5339" max="5587" width="65" style="17"/>
    <col min="5588" max="5588" width="60.5703125" style="17" customWidth="1"/>
    <col min="5589" max="5589" width="23.5703125" style="17" customWidth="1"/>
    <col min="5590" max="5590" width="18.42578125" style="17" customWidth="1"/>
    <col min="5591" max="5591" width="17.42578125" style="17" customWidth="1"/>
    <col min="5592" max="5592" width="19.7109375" style="17" customWidth="1"/>
    <col min="5593" max="5593" width="19.140625" style="17" customWidth="1"/>
    <col min="5594" max="5594" width="37.28515625" style="17" bestFit="1" customWidth="1"/>
    <col min="5595" max="5843" width="65" style="17"/>
    <col min="5844" max="5844" width="60.5703125" style="17" customWidth="1"/>
    <col min="5845" max="5845" width="23.5703125" style="17" customWidth="1"/>
    <col min="5846" max="5846" width="18.42578125" style="17" customWidth="1"/>
    <col min="5847" max="5847" width="17.42578125" style="17" customWidth="1"/>
    <col min="5848" max="5848" width="19.7109375" style="17" customWidth="1"/>
    <col min="5849" max="5849" width="19.140625" style="17" customWidth="1"/>
    <col min="5850" max="5850" width="37.28515625" style="17" bestFit="1" customWidth="1"/>
    <col min="5851" max="6099" width="65" style="17"/>
    <col min="6100" max="6100" width="60.5703125" style="17" customWidth="1"/>
    <col min="6101" max="6101" width="23.5703125" style="17" customWidth="1"/>
    <col min="6102" max="6102" width="18.42578125" style="17" customWidth="1"/>
    <col min="6103" max="6103" width="17.42578125" style="17" customWidth="1"/>
    <col min="6104" max="6104" width="19.7109375" style="17" customWidth="1"/>
    <col min="6105" max="6105" width="19.140625" style="17" customWidth="1"/>
    <col min="6106" max="6106" width="37.28515625" style="17" bestFit="1" customWidth="1"/>
    <col min="6107" max="6355" width="65" style="17"/>
    <col min="6356" max="6356" width="60.5703125" style="17" customWidth="1"/>
    <col min="6357" max="6357" width="23.5703125" style="17" customWidth="1"/>
    <col min="6358" max="6358" width="18.42578125" style="17" customWidth="1"/>
    <col min="6359" max="6359" width="17.42578125" style="17" customWidth="1"/>
    <col min="6360" max="6360" width="19.7109375" style="17" customWidth="1"/>
    <col min="6361" max="6361" width="19.140625" style="17" customWidth="1"/>
    <col min="6362" max="6362" width="37.28515625" style="17" bestFit="1" customWidth="1"/>
    <col min="6363" max="6611" width="65" style="17"/>
    <col min="6612" max="6612" width="60.5703125" style="17" customWidth="1"/>
    <col min="6613" max="6613" width="23.5703125" style="17" customWidth="1"/>
    <col min="6614" max="6614" width="18.42578125" style="17" customWidth="1"/>
    <col min="6615" max="6615" width="17.42578125" style="17" customWidth="1"/>
    <col min="6616" max="6616" width="19.7109375" style="17" customWidth="1"/>
    <col min="6617" max="6617" width="19.140625" style="17" customWidth="1"/>
    <col min="6618" max="6618" width="37.28515625" style="17" bestFit="1" customWidth="1"/>
    <col min="6619" max="6867" width="65" style="17"/>
    <col min="6868" max="6868" width="60.5703125" style="17" customWidth="1"/>
    <col min="6869" max="6869" width="23.5703125" style="17" customWidth="1"/>
    <col min="6870" max="6870" width="18.42578125" style="17" customWidth="1"/>
    <col min="6871" max="6871" width="17.42578125" style="17" customWidth="1"/>
    <col min="6872" max="6872" width="19.7109375" style="17" customWidth="1"/>
    <col min="6873" max="6873" width="19.140625" style="17" customWidth="1"/>
    <col min="6874" max="6874" width="37.28515625" style="17" bestFit="1" customWidth="1"/>
    <col min="6875" max="7123" width="65" style="17"/>
    <col min="7124" max="7124" width="60.5703125" style="17" customWidth="1"/>
    <col min="7125" max="7125" width="23.5703125" style="17" customWidth="1"/>
    <col min="7126" max="7126" width="18.42578125" style="17" customWidth="1"/>
    <col min="7127" max="7127" width="17.42578125" style="17" customWidth="1"/>
    <col min="7128" max="7128" width="19.7109375" style="17" customWidth="1"/>
    <col min="7129" max="7129" width="19.140625" style="17" customWidth="1"/>
    <col min="7130" max="7130" width="37.28515625" style="17" bestFit="1" customWidth="1"/>
    <col min="7131" max="7379" width="65" style="17"/>
    <col min="7380" max="7380" width="60.5703125" style="17" customWidth="1"/>
    <col min="7381" max="7381" width="23.5703125" style="17" customWidth="1"/>
    <col min="7382" max="7382" width="18.42578125" style="17" customWidth="1"/>
    <col min="7383" max="7383" width="17.42578125" style="17" customWidth="1"/>
    <col min="7384" max="7384" width="19.7109375" style="17" customWidth="1"/>
    <col min="7385" max="7385" width="19.140625" style="17" customWidth="1"/>
    <col min="7386" max="7386" width="37.28515625" style="17" bestFit="1" customWidth="1"/>
    <col min="7387" max="7635" width="65" style="17"/>
    <col min="7636" max="7636" width="60.5703125" style="17" customWidth="1"/>
    <col min="7637" max="7637" width="23.5703125" style="17" customWidth="1"/>
    <col min="7638" max="7638" width="18.42578125" style="17" customWidth="1"/>
    <col min="7639" max="7639" width="17.42578125" style="17" customWidth="1"/>
    <col min="7640" max="7640" width="19.7109375" style="17" customWidth="1"/>
    <col min="7641" max="7641" width="19.140625" style="17" customWidth="1"/>
    <col min="7642" max="7642" width="37.28515625" style="17" bestFit="1" customWidth="1"/>
    <col min="7643" max="7891" width="65" style="17"/>
    <col min="7892" max="7892" width="60.5703125" style="17" customWidth="1"/>
    <col min="7893" max="7893" width="23.5703125" style="17" customWidth="1"/>
    <col min="7894" max="7894" width="18.42578125" style="17" customWidth="1"/>
    <col min="7895" max="7895" width="17.42578125" style="17" customWidth="1"/>
    <col min="7896" max="7896" width="19.7109375" style="17" customWidth="1"/>
    <col min="7897" max="7897" width="19.140625" style="17" customWidth="1"/>
    <col min="7898" max="7898" width="37.28515625" style="17" bestFit="1" customWidth="1"/>
    <col min="7899" max="8147" width="65" style="17"/>
    <col min="8148" max="8148" width="60.5703125" style="17" customWidth="1"/>
    <col min="8149" max="8149" width="23.5703125" style="17" customWidth="1"/>
    <col min="8150" max="8150" width="18.42578125" style="17" customWidth="1"/>
    <col min="8151" max="8151" width="17.42578125" style="17" customWidth="1"/>
    <col min="8152" max="8152" width="19.7109375" style="17" customWidth="1"/>
    <col min="8153" max="8153" width="19.140625" style="17" customWidth="1"/>
    <col min="8154" max="8154" width="37.28515625" style="17" bestFit="1" customWidth="1"/>
    <col min="8155" max="8403" width="65" style="17"/>
    <col min="8404" max="8404" width="60.5703125" style="17" customWidth="1"/>
    <col min="8405" max="8405" width="23.5703125" style="17" customWidth="1"/>
    <col min="8406" max="8406" width="18.42578125" style="17" customWidth="1"/>
    <col min="8407" max="8407" width="17.42578125" style="17" customWidth="1"/>
    <col min="8408" max="8408" width="19.7109375" style="17" customWidth="1"/>
    <col min="8409" max="8409" width="19.140625" style="17" customWidth="1"/>
    <col min="8410" max="8410" width="37.28515625" style="17" bestFit="1" customWidth="1"/>
    <col min="8411" max="8659" width="65" style="17"/>
    <col min="8660" max="8660" width="60.5703125" style="17" customWidth="1"/>
    <col min="8661" max="8661" width="23.5703125" style="17" customWidth="1"/>
    <col min="8662" max="8662" width="18.42578125" style="17" customWidth="1"/>
    <col min="8663" max="8663" width="17.42578125" style="17" customWidth="1"/>
    <col min="8664" max="8664" width="19.7109375" style="17" customWidth="1"/>
    <col min="8665" max="8665" width="19.140625" style="17" customWidth="1"/>
    <col min="8666" max="8666" width="37.28515625" style="17" bestFit="1" customWidth="1"/>
    <col min="8667" max="8915" width="65" style="17"/>
    <col min="8916" max="8916" width="60.5703125" style="17" customWidth="1"/>
    <col min="8917" max="8917" width="23.5703125" style="17" customWidth="1"/>
    <col min="8918" max="8918" width="18.42578125" style="17" customWidth="1"/>
    <col min="8919" max="8919" width="17.42578125" style="17" customWidth="1"/>
    <col min="8920" max="8920" width="19.7109375" style="17" customWidth="1"/>
    <col min="8921" max="8921" width="19.140625" style="17" customWidth="1"/>
    <col min="8922" max="8922" width="37.28515625" style="17" bestFit="1" customWidth="1"/>
    <col min="8923" max="9171" width="65" style="17"/>
    <col min="9172" max="9172" width="60.5703125" style="17" customWidth="1"/>
    <col min="9173" max="9173" width="23.5703125" style="17" customWidth="1"/>
    <col min="9174" max="9174" width="18.42578125" style="17" customWidth="1"/>
    <col min="9175" max="9175" width="17.42578125" style="17" customWidth="1"/>
    <col min="9176" max="9176" width="19.7109375" style="17" customWidth="1"/>
    <col min="9177" max="9177" width="19.140625" style="17" customWidth="1"/>
    <col min="9178" max="9178" width="37.28515625" style="17" bestFit="1" customWidth="1"/>
    <col min="9179" max="9427" width="65" style="17"/>
    <col min="9428" max="9428" width="60.5703125" style="17" customWidth="1"/>
    <col min="9429" max="9429" width="23.5703125" style="17" customWidth="1"/>
    <col min="9430" max="9430" width="18.42578125" style="17" customWidth="1"/>
    <col min="9431" max="9431" width="17.42578125" style="17" customWidth="1"/>
    <col min="9432" max="9432" width="19.7109375" style="17" customWidth="1"/>
    <col min="9433" max="9433" width="19.140625" style="17" customWidth="1"/>
    <col min="9434" max="9434" width="37.28515625" style="17" bestFit="1" customWidth="1"/>
    <col min="9435" max="9683" width="65" style="17"/>
    <col min="9684" max="9684" width="60.5703125" style="17" customWidth="1"/>
    <col min="9685" max="9685" width="23.5703125" style="17" customWidth="1"/>
    <col min="9686" max="9686" width="18.42578125" style="17" customWidth="1"/>
    <col min="9687" max="9687" width="17.42578125" style="17" customWidth="1"/>
    <col min="9688" max="9688" width="19.7109375" style="17" customWidth="1"/>
    <col min="9689" max="9689" width="19.140625" style="17" customWidth="1"/>
    <col min="9690" max="9690" width="37.28515625" style="17" bestFit="1" customWidth="1"/>
    <col min="9691" max="9939" width="65" style="17"/>
    <col min="9940" max="9940" width="60.5703125" style="17" customWidth="1"/>
    <col min="9941" max="9941" width="23.5703125" style="17" customWidth="1"/>
    <col min="9942" max="9942" width="18.42578125" style="17" customWidth="1"/>
    <col min="9943" max="9943" width="17.42578125" style="17" customWidth="1"/>
    <col min="9944" max="9944" width="19.7109375" style="17" customWidth="1"/>
    <col min="9945" max="9945" width="19.140625" style="17" customWidth="1"/>
    <col min="9946" max="9946" width="37.28515625" style="17" bestFit="1" customWidth="1"/>
    <col min="9947" max="10195" width="65" style="17"/>
    <col min="10196" max="10196" width="60.5703125" style="17" customWidth="1"/>
    <col min="10197" max="10197" width="23.5703125" style="17" customWidth="1"/>
    <col min="10198" max="10198" width="18.42578125" style="17" customWidth="1"/>
    <col min="10199" max="10199" width="17.42578125" style="17" customWidth="1"/>
    <col min="10200" max="10200" width="19.7109375" style="17" customWidth="1"/>
    <col min="10201" max="10201" width="19.140625" style="17" customWidth="1"/>
    <col min="10202" max="10202" width="37.28515625" style="17" bestFit="1" customWidth="1"/>
    <col min="10203" max="10451" width="65" style="17"/>
    <col min="10452" max="10452" width="60.5703125" style="17" customWidth="1"/>
    <col min="10453" max="10453" width="23.5703125" style="17" customWidth="1"/>
    <col min="10454" max="10454" width="18.42578125" style="17" customWidth="1"/>
    <col min="10455" max="10455" width="17.42578125" style="17" customWidth="1"/>
    <col min="10456" max="10456" width="19.7109375" style="17" customWidth="1"/>
    <col min="10457" max="10457" width="19.140625" style="17" customWidth="1"/>
    <col min="10458" max="10458" width="37.28515625" style="17" bestFit="1" customWidth="1"/>
    <col min="10459" max="10707" width="65" style="17"/>
    <col min="10708" max="10708" width="60.5703125" style="17" customWidth="1"/>
    <col min="10709" max="10709" width="23.5703125" style="17" customWidth="1"/>
    <col min="10710" max="10710" width="18.42578125" style="17" customWidth="1"/>
    <col min="10711" max="10711" width="17.42578125" style="17" customWidth="1"/>
    <col min="10712" max="10712" width="19.7109375" style="17" customWidth="1"/>
    <col min="10713" max="10713" width="19.140625" style="17" customWidth="1"/>
    <col min="10714" max="10714" width="37.28515625" style="17" bestFit="1" customWidth="1"/>
    <col min="10715" max="10963" width="65" style="17"/>
    <col min="10964" max="10964" width="60.5703125" style="17" customWidth="1"/>
    <col min="10965" max="10965" width="23.5703125" style="17" customWidth="1"/>
    <col min="10966" max="10966" width="18.42578125" style="17" customWidth="1"/>
    <col min="10967" max="10967" width="17.42578125" style="17" customWidth="1"/>
    <col min="10968" max="10968" width="19.7109375" style="17" customWidth="1"/>
    <col min="10969" max="10969" width="19.140625" style="17" customWidth="1"/>
    <col min="10970" max="10970" width="37.28515625" style="17" bestFit="1" customWidth="1"/>
    <col min="10971" max="11219" width="65" style="17"/>
    <col min="11220" max="11220" width="60.5703125" style="17" customWidth="1"/>
    <col min="11221" max="11221" width="23.5703125" style="17" customWidth="1"/>
    <col min="11222" max="11222" width="18.42578125" style="17" customWidth="1"/>
    <col min="11223" max="11223" width="17.42578125" style="17" customWidth="1"/>
    <col min="11224" max="11224" width="19.7109375" style="17" customWidth="1"/>
    <col min="11225" max="11225" width="19.140625" style="17" customWidth="1"/>
    <col min="11226" max="11226" width="37.28515625" style="17" bestFit="1" customWidth="1"/>
    <col min="11227" max="11475" width="65" style="17"/>
    <col min="11476" max="11476" width="60.5703125" style="17" customWidth="1"/>
    <col min="11477" max="11477" width="23.5703125" style="17" customWidth="1"/>
    <col min="11478" max="11478" width="18.42578125" style="17" customWidth="1"/>
    <col min="11479" max="11479" width="17.42578125" style="17" customWidth="1"/>
    <col min="11480" max="11480" width="19.7109375" style="17" customWidth="1"/>
    <col min="11481" max="11481" width="19.140625" style="17" customWidth="1"/>
    <col min="11482" max="11482" width="37.28515625" style="17" bestFit="1" customWidth="1"/>
    <col min="11483" max="11731" width="65" style="17"/>
    <col min="11732" max="11732" width="60.5703125" style="17" customWidth="1"/>
    <col min="11733" max="11733" width="23.5703125" style="17" customWidth="1"/>
    <col min="11734" max="11734" width="18.42578125" style="17" customWidth="1"/>
    <col min="11735" max="11735" width="17.42578125" style="17" customWidth="1"/>
    <col min="11736" max="11736" width="19.7109375" style="17" customWidth="1"/>
    <col min="11737" max="11737" width="19.140625" style="17" customWidth="1"/>
    <col min="11738" max="11738" width="37.28515625" style="17" bestFit="1" customWidth="1"/>
    <col min="11739" max="11987" width="65" style="17"/>
    <col min="11988" max="11988" width="60.5703125" style="17" customWidth="1"/>
    <col min="11989" max="11989" width="23.5703125" style="17" customWidth="1"/>
    <col min="11990" max="11990" width="18.42578125" style="17" customWidth="1"/>
    <col min="11991" max="11991" width="17.42578125" style="17" customWidth="1"/>
    <col min="11992" max="11992" width="19.7109375" style="17" customWidth="1"/>
    <col min="11993" max="11993" width="19.140625" style="17" customWidth="1"/>
    <col min="11994" max="11994" width="37.28515625" style="17" bestFit="1" customWidth="1"/>
    <col min="11995" max="12243" width="65" style="17"/>
    <col min="12244" max="12244" width="60.5703125" style="17" customWidth="1"/>
    <col min="12245" max="12245" width="23.5703125" style="17" customWidth="1"/>
    <col min="12246" max="12246" width="18.42578125" style="17" customWidth="1"/>
    <col min="12247" max="12247" width="17.42578125" style="17" customWidth="1"/>
    <col min="12248" max="12248" width="19.7109375" style="17" customWidth="1"/>
    <col min="12249" max="12249" width="19.140625" style="17" customWidth="1"/>
    <col min="12250" max="12250" width="37.28515625" style="17" bestFit="1" customWidth="1"/>
    <col min="12251" max="12499" width="65" style="17"/>
    <col min="12500" max="12500" width="60.5703125" style="17" customWidth="1"/>
    <col min="12501" max="12501" width="23.5703125" style="17" customWidth="1"/>
    <col min="12502" max="12502" width="18.42578125" style="17" customWidth="1"/>
    <col min="12503" max="12503" width="17.42578125" style="17" customWidth="1"/>
    <col min="12504" max="12504" width="19.7109375" style="17" customWidth="1"/>
    <col min="12505" max="12505" width="19.140625" style="17" customWidth="1"/>
    <col min="12506" max="12506" width="37.28515625" style="17" bestFit="1" customWidth="1"/>
    <col min="12507" max="12755" width="65" style="17"/>
    <col min="12756" max="12756" width="60.5703125" style="17" customWidth="1"/>
    <col min="12757" max="12757" width="23.5703125" style="17" customWidth="1"/>
    <col min="12758" max="12758" width="18.42578125" style="17" customWidth="1"/>
    <col min="12759" max="12759" width="17.42578125" style="17" customWidth="1"/>
    <col min="12760" max="12760" width="19.7109375" style="17" customWidth="1"/>
    <col min="12761" max="12761" width="19.140625" style="17" customWidth="1"/>
    <col min="12762" max="12762" width="37.28515625" style="17" bestFit="1" customWidth="1"/>
    <col min="12763" max="13011" width="65" style="17"/>
    <col min="13012" max="13012" width="60.5703125" style="17" customWidth="1"/>
    <col min="13013" max="13013" width="23.5703125" style="17" customWidth="1"/>
    <col min="13014" max="13014" width="18.42578125" style="17" customWidth="1"/>
    <col min="13015" max="13015" width="17.42578125" style="17" customWidth="1"/>
    <col min="13016" max="13016" width="19.7109375" style="17" customWidth="1"/>
    <col min="13017" max="13017" width="19.140625" style="17" customWidth="1"/>
    <col min="13018" max="13018" width="37.28515625" style="17" bestFit="1" customWidth="1"/>
    <col min="13019" max="13267" width="65" style="17"/>
    <col min="13268" max="13268" width="60.5703125" style="17" customWidth="1"/>
    <col min="13269" max="13269" width="23.5703125" style="17" customWidth="1"/>
    <col min="13270" max="13270" width="18.42578125" style="17" customWidth="1"/>
    <col min="13271" max="13271" width="17.42578125" style="17" customWidth="1"/>
    <col min="13272" max="13272" width="19.7109375" style="17" customWidth="1"/>
    <col min="13273" max="13273" width="19.140625" style="17" customWidth="1"/>
    <col min="13274" max="13274" width="37.28515625" style="17" bestFit="1" customWidth="1"/>
    <col min="13275" max="13523" width="65" style="17"/>
    <col min="13524" max="13524" width="60.5703125" style="17" customWidth="1"/>
    <col min="13525" max="13525" width="23.5703125" style="17" customWidth="1"/>
    <col min="13526" max="13526" width="18.42578125" style="17" customWidth="1"/>
    <col min="13527" max="13527" width="17.42578125" style="17" customWidth="1"/>
    <col min="13528" max="13528" width="19.7109375" style="17" customWidth="1"/>
    <col min="13529" max="13529" width="19.140625" style="17" customWidth="1"/>
    <col min="13530" max="13530" width="37.28515625" style="17" bestFit="1" customWidth="1"/>
    <col min="13531" max="13779" width="65" style="17"/>
    <col min="13780" max="13780" width="60.5703125" style="17" customWidth="1"/>
    <col min="13781" max="13781" width="23.5703125" style="17" customWidth="1"/>
    <col min="13782" max="13782" width="18.42578125" style="17" customWidth="1"/>
    <col min="13783" max="13783" width="17.42578125" style="17" customWidth="1"/>
    <col min="13784" max="13784" width="19.7109375" style="17" customWidth="1"/>
    <col min="13785" max="13785" width="19.140625" style="17" customWidth="1"/>
    <col min="13786" max="13786" width="37.28515625" style="17" bestFit="1" customWidth="1"/>
    <col min="13787" max="14035" width="65" style="17"/>
    <col min="14036" max="14036" width="60.5703125" style="17" customWidth="1"/>
    <col min="14037" max="14037" width="23.5703125" style="17" customWidth="1"/>
    <col min="14038" max="14038" width="18.42578125" style="17" customWidth="1"/>
    <col min="14039" max="14039" width="17.42578125" style="17" customWidth="1"/>
    <col min="14040" max="14040" width="19.7109375" style="17" customWidth="1"/>
    <col min="14041" max="14041" width="19.140625" style="17" customWidth="1"/>
    <col min="14042" max="14042" width="37.28515625" style="17" bestFit="1" customWidth="1"/>
    <col min="14043" max="14291" width="65" style="17"/>
    <col min="14292" max="14292" width="60.5703125" style="17" customWidth="1"/>
    <col min="14293" max="14293" width="23.5703125" style="17" customWidth="1"/>
    <col min="14294" max="14294" width="18.42578125" style="17" customWidth="1"/>
    <col min="14295" max="14295" width="17.42578125" style="17" customWidth="1"/>
    <col min="14296" max="14296" width="19.7109375" style="17" customWidth="1"/>
    <col min="14297" max="14297" width="19.140625" style="17" customWidth="1"/>
    <col min="14298" max="14298" width="37.28515625" style="17" bestFit="1" customWidth="1"/>
    <col min="14299" max="14547" width="65" style="17"/>
    <col min="14548" max="14548" width="60.5703125" style="17" customWidth="1"/>
    <col min="14549" max="14549" width="23.5703125" style="17" customWidth="1"/>
    <col min="14550" max="14550" width="18.42578125" style="17" customWidth="1"/>
    <col min="14551" max="14551" width="17.42578125" style="17" customWidth="1"/>
    <col min="14552" max="14552" width="19.7109375" style="17" customWidth="1"/>
    <col min="14553" max="14553" width="19.140625" style="17" customWidth="1"/>
    <col min="14554" max="14554" width="37.28515625" style="17" bestFit="1" customWidth="1"/>
    <col min="14555" max="14803" width="65" style="17"/>
    <col min="14804" max="14804" width="60.5703125" style="17" customWidth="1"/>
    <col min="14805" max="14805" width="23.5703125" style="17" customWidth="1"/>
    <col min="14806" max="14806" width="18.42578125" style="17" customWidth="1"/>
    <col min="14807" max="14807" width="17.42578125" style="17" customWidth="1"/>
    <col min="14808" max="14808" width="19.7109375" style="17" customWidth="1"/>
    <col min="14809" max="14809" width="19.140625" style="17" customWidth="1"/>
    <col min="14810" max="14810" width="37.28515625" style="17" bestFit="1" customWidth="1"/>
    <col min="14811" max="15059" width="65" style="17"/>
    <col min="15060" max="15060" width="60.5703125" style="17" customWidth="1"/>
    <col min="15061" max="15061" width="23.5703125" style="17" customWidth="1"/>
    <col min="15062" max="15062" width="18.42578125" style="17" customWidth="1"/>
    <col min="15063" max="15063" width="17.42578125" style="17" customWidth="1"/>
    <col min="15064" max="15064" width="19.7109375" style="17" customWidth="1"/>
    <col min="15065" max="15065" width="19.140625" style="17" customWidth="1"/>
    <col min="15066" max="15066" width="37.28515625" style="17" bestFit="1" customWidth="1"/>
    <col min="15067" max="15315" width="65" style="17"/>
    <col min="15316" max="15316" width="60.5703125" style="17" customWidth="1"/>
    <col min="15317" max="15317" width="23.5703125" style="17" customWidth="1"/>
    <col min="15318" max="15318" width="18.42578125" style="17" customWidth="1"/>
    <col min="15319" max="15319" width="17.42578125" style="17" customWidth="1"/>
    <col min="15320" max="15320" width="19.7109375" style="17" customWidth="1"/>
    <col min="15321" max="15321" width="19.140625" style="17" customWidth="1"/>
    <col min="15322" max="15322" width="37.28515625" style="17" bestFit="1" customWidth="1"/>
    <col min="15323" max="15571" width="65" style="17"/>
    <col min="15572" max="15572" width="60.5703125" style="17" customWidth="1"/>
    <col min="15573" max="15573" width="23.5703125" style="17" customWidth="1"/>
    <col min="15574" max="15574" width="18.42578125" style="17" customWidth="1"/>
    <col min="15575" max="15575" width="17.42578125" style="17" customWidth="1"/>
    <col min="15576" max="15576" width="19.7109375" style="17" customWidth="1"/>
    <col min="15577" max="15577" width="19.140625" style="17" customWidth="1"/>
    <col min="15578" max="15578" width="37.28515625" style="17" bestFit="1" customWidth="1"/>
    <col min="15579" max="15827" width="65" style="17"/>
    <col min="15828" max="15828" width="60.5703125" style="17" customWidth="1"/>
    <col min="15829" max="15829" width="23.5703125" style="17" customWidth="1"/>
    <col min="15830" max="15830" width="18.42578125" style="17" customWidth="1"/>
    <col min="15831" max="15831" width="17.42578125" style="17" customWidth="1"/>
    <col min="15832" max="15832" width="19.7109375" style="17" customWidth="1"/>
    <col min="15833" max="15833" width="19.140625" style="17" customWidth="1"/>
    <col min="15834" max="15834" width="37.28515625" style="17" bestFit="1" customWidth="1"/>
    <col min="15835" max="16083" width="65" style="17"/>
    <col min="16084" max="16084" width="60.5703125" style="17" customWidth="1"/>
    <col min="16085" max="16085" width="23.5703125" style="17" customWidth="1"/>
    <col min="16086" max="16086" width="18.42578125" style="17" customWidth="1"/>
    <col min="16087" max="16087" width="17.42578125" style="17" customWidth="1"/>
    <col min="16088" max="16088" width="19.7109375" style="17" customWidth="1"/>
    <col min="16089" max="16089" width="19.140625" style="17" customWidth="1"/>
    <col min="16090" max="16090" width="37.28515625" style="17" bestFit="1" customWidth="1"/>
    <col min="16091" max="16384" width="65" style="17"/>
  </cols>
  <sheetData>
    <row r="1" spans="1:6" ht="20.100000000000001" customHeight="1">
      <c r="A1" s="262" t="s">
        <v>461</v>
      </c>
      <c r="B1" s="262"/>
      <c r="C1" s="262"/>
      <c r="D1" s="262"/>
      <c r="E1" s="262"/>
      <c r="F1" s="262"/>
    </row>
    <row r="2" spans="1:6" ht="20.100000000000001" customHeight="1">
      <c r="A2" s="42" t="str">
        <f>'Formato 1'!A2</f>
        <v>Concepto (c)</v>
      </c>
      <c r="B2" s="61"/>
      <c r="C2" s="61"/>
      <c r="D2" s="61"/>
      <c r="E2" s="61"/>
      <c r="F2" s="62"/>
    </row>
    <row r="3" spans="1:6" ht="29.25" customHeight="1">
      <c r="A3" s="63" t="s">
        <v>462</v>
      </c>
      <c r="B3" s="64"/>
      <c r="C3" s="64"/>
      <c r="D3" s="64"/>
      <c r="E3" s="64"/>
      <c r="F3" s="65"/>
    </row>
    <row r="4" spans="1:6" ht="35.25" customHeight="1">
      <c r="A4" s="51"/>
      <c r="B4" s="51" t="s">
        <v>463</v>
      </c>
      <c r="C4" s="51" t="s">
        <v>464</v>
      </c>
      <c r="D4" s="51" t="s">
        <v>465</v>
      </c>
      <c r="E4" s="51" t="s">
        <v>466</v>
      </c>
      <c r="F4" s="51" t="s">
        <v>467</v>
      </c>
    </row>
    <row r="5" spans="1:6" ht="12.75" customHeight="1">
      <c r="A5" s="5" t="s">
        <v>468</v>
      </c>
      <c r="B5" s="14"/>
      <c r="C5" s="14"/>
      <c r="D5" s="14"/>
      <c r="E5" s="14"/>
      <c r="F5" s="14"/>
    </row>
    <row r="6" spans="1:6" ht="30">
      <c r="A6" s="19" t="s">
        <v>469</v>
      </c>
      <c r="B6" s="20"/>
      <c r="C6" s="20"/>
      <c r="D6" s="20"/>
      <c r="E6" s="20"/>
      <c r="F6" s="20"/>
    </row>
    <row r="7" spans="1:6" ht="15">
      <c r="A7" s="19" t="s">
        <v>470</v>
      </c>
      <c r="B7" s="20"/>
      <c r="C7" s="20"/>
      <c r="D7" s="20"/>
      <c r="E7" s="20"/>
      <c r="F7" s="20"/>
    </row>
    <row r="8" spans="1:6" ht="15">
      <c r="A8" s="27"/>
      <c r="B8" s="13"/>
      <c r="C8" s="13"/>
      <c r="D8" s="13"/>
      <c r="E8" s="13"/>
      <c r="F8" s="13"/>
    </row>
    <row r="9" spans="1:6" ht="15">
      <c r="A9" s="5" t="s">
        <v>471</v>
      </c>
      <c r="B9" s="13"/>
      <c r="C9" s="13"/>
      <c r="D9" s="13"/>
      <c r="E9" s="13"/>
      <c r="F9" s="13"/>
    </row>
    <row r="10" spans="1:6" ht="15">
      <c r="A10" s="19" t="s">
        <v>472</v>
      </c>
      <c r="B10" s="20"/>
      <c r="C10" s="20"/>
      <c r="D10" s="20"/>
      <c r="E10" s="20"/>
      <c r="F10" s="20"/>
    </row>
    <row r="11" spans="1:6" ht="15">
      <c r="A11" s="39" t="s">
        <v>473</v>
      </c>
      <c r="B11" s="20"/>
      <c r="C11" s="20"/>
      <c r="D11" s="20"/>
      <c r="E11" s="20"/>
      <c r="F11" s="20"/>
    </row>
    <row r="12" spans="1:6" ht="15">
      <c r="A12" s="39" t="s">
        <v>474</v>
      </c>
      <c r="B12" s="20"/>
      <c r="C12" s="20"/>
      <c r="D12" s="20"/>
      <c r="E12" s="20"/>
      <c r="F12" s="20"/>
    </row>
    <row r="13" spans="1:6" ht="15">
      <c r="A13" s="39" t="s">
        <v>475</v>
      </c>
      <c r="B13" s="20"/>
      <c r="C13" s="20"/>
      <c r="D13" s="20"/>
      <c r="E13" s="20"/>
      <c r="F13" s="20"/>
    </row>
    <row r="14" spans="1:6" ht="15">
      <c r="A14" s="19" t="s">
        <v>476</v>
      </c>
      <c r="B14" s="20"/>
      <c r="C14" s="20"/>
      <c r="D14" s="20"/>
      <c r="E14" s="20"/>
      <c r="F14" s="20"/>
    </row>
    <row r="15" spans="1:6" ht="15">
      <c r="A15" s="39" t="s">
        <v>473</v>
      </c>
      <c r="B15" s="20"/>
      <c r="C15" s="20"/>
      <c r="D15" s="20"/>
      <c r="E15" s="20"/>
      <c r="F15" s="20"/>
    </row>
    <row r="16" spans="1:6" ht="15">
      <c r="A16" s="39" t="s">
        <v>474</v>
      </c>
      <c r="B16" s="20"/>
      <c r="C16" s="20"/>
      <c r="D16" s="20"/>
      <c r="E16" s="20"/>
      <c r="F16" s="20"/>
    </row>
    <row r="17" spans="1:6" ht="15">
      <c r="A17" s="39" t="s">
        <v>475</v>
      </c>
      <c r="B17" s="20"/>
      <c r="C17" s="20"/>
      <c r="D17" s="20"/>
      <c r="E17" s="20"/>
      <c r="F17" s="20"/>
    </row>
    <row r="18" spans="1:6" ht="15">
      <c r="A18" s="19" t="s">
        <v>477</v>
      </c>
      <c r="B18" s="52"/>
      <c r="C18" s="20"/>
      <c r="D18" s="20"/>
      <c r="E18" s="20"/>
      <c r="F18" s="20"/>
    </row>
    <row r="19" spans="1:6" ht="15">
      <c r="A19" s="19" t="s">
        <v>478</v>
      </c>
      <c r="B19" s="20"/>
      <c r="C19" s="20"/>
      <c r="D19" s="20"/>
      <c r="E19" s="20"/>
      <c r="F19" s="20"/>
    </row>
    <row r="20" spans="1:6" ht="30">
      <c r="A20" s="19" t="s">
        <v>479</v>
      </c>
      <c r="B20" s="53"/>
      <c r="C20" s="53"/>
      <c r="D20" s="53"/>
      <c r="E20" s="53"/>
      <c r="F20" s="53"/>
    </row>
    <row r="21" spans="1:6" ht="30">
      <c r="A21" s="19" t="s">
        <v>480</v>
      </c>
      <c r="B21" s="53"/>
      <c r="C21" s="53"/>
      <c r="D21" s="53"/>
      <c r="E21" s="53"/>
      <c r="F21" s="53"/>
    </row>
    <row r="22" spans="1:6" ht="30">
      <c r="A22" s="19" t="s">
        <v>481</v>
      </c>
      <c r="B22" s="53"/>
      <c r="C22" s="53"/>
      <c r="D22" s="53"/>
      <c r="E22" s="53"/>
      <c r="F22" s="53"/>
    </row>
    <row r="23" spans="1:6" ht="15">
      <c r="A23" s="19" t="s">
        <v>482</v>
      </c>
      <c r="B23" s="53"/>
      <c r="C23" s="53"/>
      <c r="D23" s="53"/>
      <c r="E23" s="53"/>
      <c r="F23" s="53"/>
    </row>
    <row r="24" spans="1:6" ht="15">
      <c r="A24" s="19" t="s">
        <v>483</v>
      </c>
      <c r="B24" s="54"/>
      <c r="C24" s="20"/>
      <c r="D24" s="20"/>
      <c r="E24" s="20"/>
      <c r="F24" s="20"/>
    </row>
    <row r="25" spans="1:6" ht="15">
      <c r="A25" s="19" t="s">
        <v>484</v>
      </c>
      <c r="B25" s="54"/>
      <c r="C25" s="20"/>
      <c r="D25" s="20"/>
      <c r="E25" s="20"/>
      <c r="F25" s="20"/>
    </row>
    <row r="26" spans="1:6" ht="15">
      <c r="A26" s="27"/>
      <c r="B26" s="13"/>
      <c r="C26" s="13"/>
      <c r="D26" s="13"/>
      <c r="E26" s="13"/>
      <c r="F26" s="13"/>
    </row>
    <row r="27" spans="1:6" ht="15">
      <c r="A27" s="5" t="s">
        <v>485</v>
      </c>
      <c r="B27" s="13"/>
      <c r="C27" s="13"/>
      <c r="D27" s="13"/>
      <c r="E27" s="13"/>
      <c r="F27" s="13"/>
    </row>
    <row r="28" spans="1:6" ht="15">
      <c r="A28" s="19" t="s">
        <v>486</v>
      </c>
      <c r="B28" s="20"/>
      <c r="C28" s="20"/>
      <c r="D28" s="20"/>
      <c r="E28" s="20"/>
      <c r="F28" s="20"/>
    </row>
    <row r="29" spans="1:6" ht="15">
      <c r="A29" s="27"/>
      <c r="B29" s="13"/>
      <c r="C29" s="13"/>
      <c r="D29" s="13"/>
      <c r="E29" s="13"/>
      <c r="F29" s="13"/>
    </row>
    <row r="30" spans="1:6" ht="15">
      <c r="A30" s="5" t="s">
        <v>487</v>
      </c>
      <c r="B30" s="13"/>
      <c r="C30" s="13"/>
      <c r="D30" s="13"/>
      <c r="E30" s="13"/>
      <c r="F30" s="13"/>
    </row>
    <row r="31" spans="1:6" ht="15">
      <c r="A31" s="19" t="s">
        <v>472</v>
      </c>
      <c r="B31" s="20"/>
      <c r="C31" s="20"/>
      <c r="D31" s="20"/>
      <c r="E31" s="20"/>
      <c r="F31" s="20"/>
    </row>
    <row r="32" spans="1:6" ht="15">
      <c r="A32" s="19" t="s">
        <v>476</v>
      </c>
      <c r="B32" s="20"/>
      <c r="C32" s="20"/>
      <c r="D32" s="20"/>
      <c r="E32" s="20"/>
      <c r="F32" s="20"/>
    </row>
    <row r="33" spans="1:6" ht="15">
      <c r="A33" s="19" t="s">
        <v>488</v>
      </c>
      <c r="B33" s="20"/>
      <c r="C33" s="20"/>
      <c r="D33" s="20"/>
      <c r="E33" s="20"/>
      <c r="F33" s="20"/>
    </row>
    <row r="34" spans="1:6" ht="15">
      <c r="A34" s="27"/>
      <c r="B34" s="13"/>
      <c r="C34" s="13"/>
      <c r="D34" s="13"/>
      <c r="E34" s="13"/>
      <c r="F34" s="13"/>
    </row>
    <row r="35" spans="1:6" ht="15">
      <c r="A35" s="5" t="s">
        <v>489</v>
      </c>
      <c r="B35" s="13"/>
      <c r="C35" s="13"/>
      <c r="D35" s="13"/>
      <c r="E35" s="13"/>
      <c r="F35" s="13"/>
    </row>
    <row r="36" spans="1:6" ht="15">
      <c r="A36" s="19" t="s">
        <v>490</v>
      </c>
      <c r="B36" s="20"/>
      <c r="C36" s="20"/>
      <c r="D36" s="20"/>
      <c r="E36" s="20"/>
      <c r="F36" s="20"/>
    </row>
    <row r="37" spans="1:6" ht="15">
      <c r="A37" s="19" t="s">
        <v>491</v>
      </c>
      <c r="B37" s="20"/>
      <c r="C37" s="20"/>
      <c r="D37" s="20"/>
      <c r="E37" s="20"/>
      <c r="F37" s="20"/>
    </row>
    <row r="38" spans="1:6" ht="15">
      <c r="A38" s="19" t="s">
        <v>492</v>
      </c>
      <c r="B38" s="54"/>
      <c r="C38" s="20"/>
      <c r="D38" s="20"/>
      <c r="E38" s="20"/>
      <c r="F38" s="20"/>
    </row>
    <row r="39" spans="1:6" ht="15">
      <c r="A39" s="27"/>
      <c r="B39" s="13"/>
      <c r="C39" s="13"/>
      <c r="D39" s="13"/>
      <c r="E39" s="13"/>
      <c r="F39" s="13"/>
    </row>
    <row r="40" spans="1:6" ht="15">
      <c r="A40" s="5" t="s">
        <v>493</v>
      </c>
      <c r="B40" s="20"/>
      <c r="C40" s="20"/>
      <c r="D40" s="20"/>
      <c r="E40" s="20"/>
      <c r="F40" s="20"/>
    </row>
    <row r="41" spans="1:6" ht="15">
      <c r="A41" s="27"/>
      <c r="B41" s="13"/>
      <c r="C41" s="13"/>
      <c r="D41" s="13"/>
      <c r="E41" s="13"/>
      <c r="F41" s="13"/>
    </row>
    <row r="42" spans="1:6" ht="15">
      <c r="A42" s="5" t="s">
        <v>494</v>
      </c>
      <c r="B42" s="13"/>
      <c r="C42" s="13"/>
      <c r="D42" s="13"/>
      <c r="E42" s="13"/>
      <c r="F42" s="13"/>
    </row>
    <row r="43" spans="1:6" ht="15">
      <c r="A43" s="19" t="s">
        <v>495</v>
      </c>
      <c r="B43" s="20"/>
      <c r="C43" s="20"/>
      <c r="D43" s="20"/>
      <c r="E43" s="20"/>
      <c r="F43" s="20"/>
    </row>
    <row r="44" spans="1:6" ht="15">
      <c r="A44" s="19" t="s">
        <v>496</v>
      </c>
      <c r="B44" s="20"/>
      <c r="C44" s="20"/>
      <c r="D44" s="20"/>
      <c r="E44" s="20"/>
      <c r="F44" s="20"/>
    </row>
    <row r="45" spans="1:6" ht="15">
      <c r="A45" s="19" t="s">
        <v>497</v>
      </c>
      <c r="B45" s="20"/>
      <c r="C45" s="20"/>
      <c r="D45" s="20"/>
      <c r="E45" s="20"/>
      <c r="F45" s="20"/>
    </row>
    <row r="46" spans="1:6" ht="15">
      <c r="A46" s="27"/>
      <c r="B46" s="13"/>
      <c r="C46" s="13"/>
      <c r="D46" s="13"/>
      <c r="E46" s="13"/>
      <c r="F46" s="13"/>
    </row>
    <row r="47" spans="1:6" ht="30">
      <c r="A47" s="5" t="s">
        <v>498</v>
      </c>
      <c r="B47" s="13"/>
      <c r="C47" s="13"/>
      <c r="D47" s="13"/>
      <c r="E47" s="13"/>
      <c r="F47" s="13"/>
    </row>
    <row r="48" spans="1:6" ht="15">
      <c r="A48" s="19" t="s">
        <v>496</v>
      </c>
      <c r="B48" s="53"/>
      <c r="C48" s="53"/>
      <c r="D48" s="53"/>
      <c r="E48" s="53"/>
      <c r="F48" s="53"/>
    </row>
    <row r="49" spans="1:6" ht="15">
      <c r="A49" s="19" t="s">
        <v>497</v>
      </c>
      <c r="B49" s="53"/>
      <c r="C49" s="53"/>
      <c r="D49" s="53"/>
      <c r="E49" s="53"/>
      <c r="F49" s="53"/>
    </row>
    <row r="50" spans="1:6" ht="15">
      <c r="A50" s="27"/>
      <c r="B50" s="13"/>
      <c r="C50" s="13"/>
      <c r="D50" s="13"/>
      <c r="E50" s="13"/>
      <c r="F50" s="13"/>
    </row>
    <row r="51" spans="1:6" ht="15">
      <c r="A51" s="5" t="s">
        <v>499</v>
      </c>
      <c r="B51" s="13"/>
      <c r="C51" s="13"/>
      <c r="D51" s="13"/>
      <c r="E51" s="13"/>
      <c r="F51" s="13"/>
    </row>
    <row r="52" spans="1:6" ht="15">
      <c r="A52" s="19" t="s">
        <v>496</v>
      </c>
      <c r="B52" s="20"/>
      <c r="C52" s="20"/>
      <c r="D52" s="20"/>
      <c r="E52" s="20"/>
      <c r="F52" s="20"/>
    </row>
    <row r="53" spans="1:6" ht="15">
      <c r="A53" s="19" t="s">
        <v>497</v>
      </c>
      <c r="B53" s="20"/>
      <c r="C53" s="20"/>
      <c r="D53" s="20"/>
      <c r="E53" s="20"/>
      <c r="F53" s="20"/>
    </row>
    <row r="54" spans="1:6" ht="15">
      <c r="A54" s="19" t="s">
        <v>500</v>
      </c>
      <c r="B54" s="20"/>
      <c r="C54" s="20"/>
      <c r="D54" s="20"/>
      <c r="E54" s="20"/>
      <c r="F54" s="20"/>
    </row>
    <row r="55" spans="1:6" ht="15">
      <c r="A55" s="27"/>
      <c r="B55" s="13"/>
      <c r="C55" s="13"/>
      <c r="D55" s="13"/>
      <c r="E55" s="13"/>
      <c r="F55" s="13"/>
    </row>
    <row r="56" spans="1:6" ht="44.25" customHeight="1">
      <c r="A56" s="5" t="s">
        <v>501</v>
      </c>
      <c r="B56" s="13"/>
      <c r="C56" s="13"/>
      <c r="D56" s="13"/>
      <c r="E56" s="13"/>
      <c r="F56" s="13"/>
    </row>
    <row r="57" spans="1:6" ht="20.100000000000001" customHeight="1">
      <c r="A57" s="19" t="s">
        <v>496</v>
      </c>
      <c r="B57" s="20"/>
      <c r="C57" s="20"/>
      <c r="D57" s="20"/>
      <c r="E57" s="20"/>
      <c r="F57" s="20"/>
    </row>
    <row r="58" spans="1:6" ht="20.100000000000001" customHeight="1">
      <c r="A58" s="19" t="s">
        <v>497</v>
      </c>
      <c r="B58" s="20"/>
      <c r="C58" s="20"/>
      <c r="D58" s="20"/>
      <c r="E58" s="20"/>
      <c r="F58" s="20"/>
    </row>
    <row r="59" spans="1:6" ht="20.100000000000001" customHeight="1">
      <c r="A59" s="27"/>
      <c r="B59" s="13"/>
      <c r="C59" s="13"/>
      <c r="D59" s="13"/>
      <c r="E59" s="13"/>
      <c r="F59" s="13"/>
    </row>
    <row r="60" spans="1:6" ht="20.100000000000001" customHeight="1">
      <c r="A60" s="5" t="s">
        <v>502</v>
      </c>
      <c r="B60" s="13"/>
      <c r="C60" s="13"/>
      <c r="D60" s="13"/>
      <c r="E60" s="13"/>
      <c r="F60" s="13"/>
    </row>
    <row r="61" spans="1:6" ht="20.100000000000001" customHeight="1">
      <c r="A61" s="19" t="s">
        <v>503</v>
      </c>
      <c r="B61" s="20"/>
      <c r="C61" s="20"/>
      <c r="D61" s="20"/>
      <c r="E61" s="20"/>
      <c r="F61" s="20"/>
    </row>
    <row r="62" spans="1:6" ht="20.100000000000001" customHeight="1">
      <c r="A62" s="19" t="s">
        <v>504</v>
      </c>
      <c r="B62" s="54"/>
      <c r="C62" s="20"/>
      <c r="D62" s="20"/>
      <c r="E62" s="20"/>
      <c r="F62" s="20"/>
    </row>
    <row r="63" spans="1:6" ht="20.100000000000001" customHeight="1">
      <c r="A63" s="27"/>
      <c r="B63" s="13"/>
      <c r="C63" s="13"/>
      <c r="D63" s="13"/>
      <c r="E63" s="13"/>
      <c r="F63" s="13"/>
    </row>
    <row r="64" spans="1:6" ht="20.100000000000001" customHeight="1">
      <c r="A64" s="5" t="s">
        <v>505</v>
      </c>
      <c r="B64" s="13"/>
      <c r="C64" s="13"/>
      <c r="D64" s="13"/>
      <c r="E64" s="13"/>
      <c r="F64" s="13"/>
    </row>
    <row r="65" spans="1:6" ht="20.100000000000001" customHeight="1">
      <c r="A65" s="19" t="s">
        <v>506</v>
      </c>
      <c r="B65" s="20"/>
      <c r="C65" s="20"/>
      <c r="D65" s="20"/>
      <c r="E65" s="20"/>
      <c r="F65" s="20"/>
    </row>
    <row r="66" spans="1:6" ht="20.100000000000001" customHeight="1">
      <c r="A66" s="19" t="s">
        <v>507</v>
      </c>
      <c r="B66" s="20"/>
      <c r="C66" s="20"/>
      <c r="D66" s="20"/>
      <c r="E66" s="20"/>
      <c r="F66" s="20"/>
    </row>
    <row r="67" spans="1:6" ht="20.100000000000001" customHeight="1">
      <c r="A67" s="50"/>
      <c r="B67" s="16"/>
      <c r="C67" s="16"/>
      <c r="D67" s="16"/>
      <c r="E67" s="16"/>
      <c r="F67" s="1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70"/>
  <sheetViews>
    <sheetView showGridLines="0" zoomScale="75" zoomScaleNormal="75" workbookViewId="0">
      <selection activeCell="F38" sqref="F38"/>
    </sheetView>
  </sheetViews>
  <sheetFormatPr baseColWidth="10" defaultRowHeight="11.25"/>
  <cols>
    <col min="1" max="1" width="47.28515625" style="86" customWidth="1"/>
    <col min="2" max="2" width="14.85546875" style="86" customWidth="1"/>
    <col min="3" max="4" width="15.28515625" style="86" customWidth="1"/>
    <col min="5" max="5" width="16" style="86" customWidth="1"/>
    <col min="6" max="7" width="15.28515625" style="86" customWidth="1"/>
    <col min="8" max="8" width="20.42578125" style="86" customWidth="1"/>
    <col min="9" max="16384" width="11.42578125" style="86"/>
  </cols>
  <sheetData>
    <row r="1" spans="1:8" ht="45.95" customHeight="1">
      <c r="A1" s="193" t="s">
        <v>541</v>
      </c>
      <c r="B1" s="194"/>
      <c r="C1" s="194"/>
      <c r="D1" s="194"/>
      <c r="E1" s="194"/>
      <c r="F1" s="194"/>
      <c r="G1" s="194"/>
      <c r="H1" s="195"/>
    </row>
    <row r="2" spans="1:8" ht="45">
      <c r="A2" s="104" t="s">
        <v>118</v>
      </c>
      <c r="B2" s="104" t="s">
        <v>542</v>
      </c>
      <c r="C2" s="104" t="s">
        <v>119</v>
      </c>
      <c r="D2" s="104" t="s">
        <v>120</v>
      </c>
      <c r="E2" s="104" t="s">
        <v>121</v>
      </c>
      <c r="F2" s="104" t="s">
        <v>122</v>
      </c>
      <c r="G2" s="104" t="s">
        <v>123</v>
      </c>
      <c r="H2" s="104" t="s">
        <v>124</v>
      </c>
    </row>
    <row r="3" spans="1:8" ht="5.0999999999999996" customHeight="1">
      <c r="A3" s="99"/>
      <c r="B3" s="105"/>
      <c r="C3" s="105"/>
      <c r="D3" s="105"/>
      <c r="E3" s="105"/>
      <c r="F3" s="105"/>
      <c r="G3" s="105"/>
      <c r="H3" s="105"/>
    </row>
    <row r="4" spans="1:8">
      <c r="A4" s="98" t="s">
        <v>125</v>
      </c>
      <c r="B4" s="106">
        <f>+B5+B9</f>
        <v>0</v>
      </c>
      <c r="C4" s="106">
        <f t="shared" ref="C4:H4" si="0">+C5+C9</f>
        <v>0</v>
      </c>
      <c r="D4" s="106">
        <f t="shared" si="0"/>
        <v>0</v>
      </c>
      <c r="E4" s="106">
        <f t="shared" si="0"/>
        <v>0</v>
      </c>
      <c r="F4" s="106">
        <f t="shared" si="0"/>
        <v>0</v>
      </c>
      <c r="G4" s="106">
        <f t="shared" si="0"/>
        <v>0</v>
      </c>
      <c r="H4" s="106">
        <f t="shared" si="0"/>
        <v>0</v>
      </c>
    </row>
    <row r="5" spans="1:8">
      <c r="A5" s="98" t="s">
        <v>126</v>
      </c>
      <c r="B5" s="106">
        <f>SUM(B6:B8)</f>
        <v>0</v>
      </c>
      <c r="C5" s="106">
        <f t="shared" ref="C5:H5" si="1">SUM(C6:C8)</f>
        <v>0</v>
      </c>
      <c r="D5" s="106">
        <f t="shared" si="1"/>
        <v>0</v>
      </c>
      <c r="E5" s="106">
        <f t="shared" si="1"/>
        <v>0</v>
      </c>
      <c r="F5" s="106">
        <f t="shared" si="1"/>
        <v>0</v>
      </c>
      <c r="G5" s="106">
        <f t="shared" si="1"/>
        <v>0</v>
      </c>
      <c r="H5" s="106">
        <f t="shared" si="1"/>
        <v>0</v>
      </c>
    </row>
    <row r="6" spans="1:8">
      <c r="A6" s="97" t="s">
        <v>127</v>
      </c>
      <c r="B6" s="107"/>
      <c r="C6" s="107"/>
      <c r="D6" s="107"/>
      <c r="E6" s="107"/>
      <c r="F6" s="107">
        <f t="shared" ref="F6:F12" si="2">B6+C6-D6+E6</f>
        <v>0</v>
      </c>
      <c r="G6" s="107"/>
      <c r="H6" s="107"/>
    </row>
    <row r="7" spans="1:8">
      <c r="A7" s="97" t="s">
        <v>128</v>
      </c>
      <c r="B7" s="107"/>
      <c r="C7" s="107"/>
      <c r="D7" s="107"/>
      <c r="E7" s="107"/>
      <c r="F7" s="107">
        <f t="shared" si="2"/>
        <v>0</v>
      </c>
      <c r="G7" s="107"/>
      <c r="H7" s="107"/>
    </row>
    <row r="8" spans="1:8">
      <c r="A8" s="97" t="s">
        <v>129</v>
      </c>
      <c r="B8" s="107"/>
      <c r="C8" s="107"/>
      <c r="D8" s="107"/>
      <c r="E8" s="107"/>
      <c r="F8" s="107">
        <f t="shared" si="2"/>
        <v>0</v>
      </c>
      <c r="G8" s="107"/>
      <c r="H8" s="107"/>
    </row>
    <row r="9" spans="1:8">
      <c r="A9" s="98" t="s">
        <v>130</v>
      </c>
      <c r="B9" s="106">
        <f>SUM(B10:B12)</f>
        <v>0</v>
      </c>
      <c r="C9" s="106">
        <f t="shared" ref="C9:H9" si="3">SUM(C10:C12)</f>
        <v>0</v>
      </c>
      <c r="D9" s="106">
        <f t="shared" si="3"/>
        <v>0</v>
      </c>
      <c r="E9" s="106">
        <f t="shared" si="3"/>
        <v>0</v>
      </c>
      <c r="F9" s="106">
        <f t="shared" si="3"/>
        <v>0</v>
      </c>
      <c r="G9" s="106">
        <f t="shared" si="3"/>
        <v>0</v>
      </c>
      <c r="H9" s="106">
        <f t="shared" si="3"/>
        <v>0</v>
      </c>
    </row>
    <row r="10" spans="1:8">
      <c r="A10" s="97" t="s">
        <v>131</v>
      </c>
      <c r="B10" s="107">
        <v>0</v>
      </c>
      <c r="C10" s="107">
        <v>0</v>
      </c>
      <c r="D10" s="107">
        <v>0</v>
      </c>
      <c r="E10" s="107">
        <v>0</v>
      </c>
      <c r="F10" s="107">
        <f t="shared" si="2"/>
        <v>0</v>
      </c>
      <c r="G10" s="107">
        <v>0</v>
      </c>
      <c r="H10" s="107">
        <v>0</v>
      </c>
    </row>
    <row r="11" spans="1:8">
      <c r="A11" s="97" t="s">
        <v>132</v>
      </c>
      <c r="B11" s="107"/>
      <c r="C11" s="107"/>
      <c r="D11" s="107"/>
      <c r="E11" s="107"/>
      <c r="F11" s="107">
        <f t="shared" si="2"/>
        <v>0</v>
      </c>
      <c r="G11" s="107"/>
      <c r="H11" s="107"/>
    </row>
    <row r="12" spans="1:8">
      <c r="A12" s="97" t="s">
        <v>133</v>
      </c>
      <c r="B12" s="107"/>
      <c r="C12" s="107"/>
      <c r="D12" s="107"/>
      <c r="E12" s="107"/>
      <c r="F12" s="107">
        <f t="shared" si="2"/>
        <v>0</v>
      </c>
      <c r="G12" s="107"/>
      <c r="H12" s="107"/>
    </row>
    <row r="13" spans="1:8">
      <c r="A13" s="98" t="s">
        <v>134</v>
      </c>
      <c r="B13" s="107">
        <v>12659484.439999999</v>
      </c>
      <c r="C13" s="108"/>
      <c r="D13" s="108"/>
      <c r="E13" s="108"/>
      <c r="F13" s="107">
        <v>12223328.52</v>
      </c>
      <c r="G13" s="108"/>
      <c r="H13" s="108"/>
    </row>
    <row r="14" spans="1:8" ht="5.0999999999999996" customHeight="1">
      <c r="A14" s="98"/>
      <c r="B14" s="106"/>
      <c r="C14" s="106"/>
      <c r="D14" s="106"/>
      <c r="E14" s="106"/>
      <c r="F14" s="106"/>
      <c r="G14" s="106"/>
      <c r="H14" s="106"/>
    </row>
    <row r="15" spans="1:8" ht="16.5" customHeight="1">
      <c r="A15" s="98" t="s">
        <v>135</v>
      </c>
      <c r="B15" s="106">
        <f t="shared" ref="B15:H15" si="4">+B4+B13</f>
        <v>12659484.439999999</v>
      </c>
      <c r="C15" s="106">
        <f t="shared" si="4"/>
        <v>0</v>
      </c>
      <c r="D15" s="106">
        <f t="shared" si="4"/>
        <v>0</v>
      </c>
      <c r="E15" s="106">
        <f t="shared" si="4"/>
        <v>0</v>
      </c>
      <c r="F15" s="106">
        <f t="shared" si="4"/>
        <v>12223328.52</v>
      </c>
      <c r="G15" s="106">
        <f t="shared" si="4"/>
        <v>0</v>
      </c>
      <c r="H15" s="106">
        <f t="shared" si="4"/>
        <v>0</v>
      </c>
    </row>
    <row r="16" spans="1:8" ht="5.0999999999999996" customHeight="1">
      <c r="A16" s="98"/>
      <c r="B16" s="106"/>
      <c r="C16" s="106"/>
      <c r="D16" s="106"/>
      <c r="E16" s="106"/>
      <c r="F16" s="106"/>
      <c r="G16" s="106"/>
      <c r="H16" s="106"/>
    </row>
    <row r="17" spans="1:8" ht="16.5" customHeight="1">
      <c r="A17" s="98" t="s">
        <v>543</v>
      </c>
      <c r="B17" s="109"/>
      <c r="C17" s="109"/>
      <c r="D17" s="109"/>
      <c r="E17" s="109"/>
      <c r="F17" s="109"/>
      <c r="G17" s="109"/>
      <c r="H17" s="109"/>
    </row>
    <row r="18" spans="1:8">
      <c r="A18" s="99" t="s">
        <v>136</v>
      </c>
      <c r="B18" s="109"/>
      <c r="C18" s="109"/>
      <c r="D18" s="109"/>
      <c r="E18" s="109"/>
      <c r="F18" s="109"/>
      <c r="G18" s="109"/>
      <c r="H18" s="109"/>
    </row>
    <row r="19" spans="1:8">
      <c r="A19" s="99" t="s">
        <v>137</v>
      </c>
      <c r="B19" s="109"/>
      <c r="C19" s="109"/>
      <c r="D19" s="109"/>
      <c r="E19" s="109"/>
      <c r="F19" s="109"/>
      <c r="G19" s="109"/>
      <c r="H19" s="109"/>
    </row>
    <row r="20" spans="1:8">
      <c r="A20" s="99" t="s">
        <v>138</v>
      </c>
      <c r="B20" s="109"/>
      <c r="C20" s="109"/>
      <c r="D20" s="109"/>
      <c r="E20" s="109"/>
      <c r="F20" s="109"/>
      <c r="G20" s="109"/>
      <c r="H20" s="109"/>
    </row>
    <row r="21" spans="1:8" ht="5.0999999999999996" customHeight="1">
      <c r="A21" s="99"/>
      <c r="B21" s="109"/>
      <c r="C21" s="109"/>
      <c r="D21" s="109"/>
      <c r="E21" s="109"/>
      <c r="F21" s="109"/>
      <c r="G21" s="109"/>
      <c r="H21" s="109"/>
    </row>
    <row r="22" spans="1:8" ht="16.5" customHeight="1">
      <c r="A22" s="98" t="s">
        <v>544</v>
      </c>
      <c r="B22" s="109"/>
      <c r="C22" s="109"/>
      <c r="D22" s="109"/>
      <c r="E22" s="109"/>
      <c r="F22" s="109"/>
      <c r="G22" s="109"/>
      <c r="H22" s="109"/>
    </row>
    <row r="23" spans="1:8">
      <c r="A23" s="99" t="s">
        <v>139</v>
      </c>
      <c r="B23" s="109"/>
      <c r="C23" s="109"/>
      <c r="D23" s="109"/>
      <c r="E23" s="109"/>
      <c r="F23" s="109"/>
      <c r="G23" s="109"/>
      <c r="H23" s="109"/>
    </row>
    <row r="24" spans="1:8">
      <c r="A24" s="99" t="s">
        <v>140</v>
      </c>
      <c r="B24" s="109"/>
      <c r="C24" s="109"/>
      <c r="D24" s="109"/>
      <c r="E24" s="109"/>
      <c r="F24" s="109"/>
      <c r="G24" s="109"/>
      <c r="H24" s="109"/>
    </row>
    <row r="25" spans="1:8">
      <c r="A25" s="99" t="s">
        <v>141</v>
      </c>
      <c r="B25" s="109"/>
      <c r="C25" s="109"/>
      <c r="D25" s="109"/>
      <c r="E25" s="109"/>
      <c r="F25" s="109"/>
      <c r="G25" s="109"/>
      <c r="H25" s="109"/>
    </row>
    <row r="26" spans="1:8" ht="5.0999999999999996" customHeight="1">
      <c r="A26" s="99"/>
      <c r="B26" s="109"/>
      <c r="C26" s="109"/>
      <c r="D26" s="109"/>
      <c r="E26" s="109"/>
      <c r="F26" s="109"/>
      <c r="G26" s="109"/>
      <c r="H26" s="109"/>
    </row>
    <row r="27" spans="1:8" ht="11.25" customHeight="1">
      <c r="A27" s="110"/>
      <c r="B27" s="110"/>
      <c r="C27" s="110"/>
      <c r="D27" s="110"/>
      <c r="E27" s="110"/>
      <c r="F27" s="110"/>
      <c r="G27" s="110"/>
      <c r="H27" s="110"/>
    </row>
    <row r="28" spans="1:8">
      <c r="A28" s="196" t="s">
        <v>142</v>
      </c>
      <c r="B28" s="111" t="s">
        <v>545</v>
      </c>
      <c r="C28" s="111" t="s">
        <v>546</v>
      </c>
      <c r="D28" s="111" t="s">
        <v>547</v>
      </c>
      <c r="E28" s="198" t="s">
        <v>143</v>
      </c>
      <c r="F28" s="111" t="s">
        <v>548</v>
      </c>
    </row>
    <row r="29" spans="1:8">
      <c r="A29" s="196"/>
      <c r="B29" s="111" t="s">
        <v>549</v>
      </c>
      <c r="C29" s="111" t="s">
        <v>550</v>
      </c>
      <c r="D29" s="111" t="s">
        <v>551</v>
      </c>
      <c r="E29" s="198"/>
      <c r="F29" s="111" t="s">
        <v>552</v>
      </c>
    </row>
    <row r="30" spans="1:8">
      <c r="A30" s="197"/>
      <c r="B30" s="113"/>
      <c r="C30" s="104" t="s">
        <v>553</v>
      </c>
      <c r="D30" s="113"/>
      <c r="E30" s="199"/>
      <c r="F30" s="113"/>
    </row>
    <row r="31" spans="1:8">
      <c r="A31" s="114" t="s">
        <v>144</v>
      </c>
      <c r="B31" s="95"/>
      <c r="C31" s="115"/>
      <c r="D31" s="115"/>
      <c r="E31" s="115"/>
      <c r="F31" s="115"/>
    </row>
    <row r="32" spans="1:8">
      <c r="A32" s="116" t="s">
        <v>145</v>
      </c>
      <c r="B32" s="95"/>
      <c r="C32" s="115"/>
      <c r="D32" s="115"/>
      <c r="E32" s="115"/>
      <c r="F32" s="115"/>
    </row>
    <row r="33" spans="1:6">
      <c r="A33" s="116" t="s">
        <v>146</v>
      </c>
      <c r="B33" s="95"/>
      <c r="C33" s="115"/>
      <c r="D33" s="115"/>
      <c r="E33" s="115"/>
      <c r="F33" s="115"/>
    </row>
    <row r="34" spans="1:6">
      <c r="A34" s="117" t="s">
        <v>147</v>
      </c>
      <c r="B34" s="102"/>
      <c r="C34" s="118"/>
      <c r="D34" s="118"/>
      <c r="E34" s="118"/>
      <c r="F34" s="118"/>
    </row>
    <row r="35" spans="1:6">
      <c r="B35" s="119"/>
    </row>
    <row r="36" spans="1:6">
      <c r="B36" s="119"/>
    </row>
    <row r="37" spans="1:6">
      <c r="B37" s="119"/>
    </row>
    <row r="38" spans="1:6">
      <c r="B38" s="119"/>
    </row>
    <row r="39" spans="1:6">
      <c r="B39" s="119"/>
    </row>
    <row r="40" spans="1:6">
      <c r="B40" s="119"/>
    </row>
    <row r="41" spans="1:6">
      <c r="B41" s="119"/>
    </row>
    <row r="42" spans="1:6">
      <c r="B42" s="119"/>
    </row>
    <row r="43" spans="1:6">
      <c r="B43" s="119"/>
    </row>
    <row r="44" spans="1:6">
      <c r="B44" s="119"/>
    </row>
    <row r="45" spans="1:6">
      <c r="B45" s="119"/>
    </row>
    <row r="46" spans="1:6">
      <c r="B46" s="119"/>
    </row>
    <row r="47" spans="1:6">
      <c r="B47" s="119"/>
    </row>
    <row r="48" spans="1:6">
      <c r="B48" s="119"/>
    </row>
    <row r="49" spans="2:2">
      <c r="B49" s="119"/>
    </row>
    <row r="50" spans="2:2">
      <c r="B50" s="119"/>
    </row>
    <row r="51" spans="2:2">
      <c r="B51" s="119"/>
    </row>
    <row r="52" spans="2:2">
      <c r="B52" s="119"/>
    </row>
    <row r="53" spans="2:2">
      <c r="B53" s="119"/>
    </row>
    <row r="54" spans="2:2">
      <c r="B54" s="119"/>
    </row>
    <row r="55" spans="2:2">
      <c r="B55" s="119"/>
    </row>
    <row r="56" spans="2:2">
      <c r="B56" s="119"/>
    </row>
    <row r="57" spans="2:2">
      <c r="B57" s="119"/>
    </row>
    <row r="58" spans="2:2">
      <c r="B58" s="119"/>
    </row>
    <row r="59" spans="2:2">
      <c r="B59" s="119"/>
    </row>
    <row r="60" spans="2:2">
      <c r="B60" s="119"/>
    </row>
    <row r="61" spans="2:2">
      <c r="B61" s="119"/>
    </row>
    <row r="62" spans="2:2">
      <c r="B62" s="119"/>
    </row>
    <row r="63" spans="2:2">
      <c r="B63" s="119"/>
    </row>
    <row r="64" spans="2:2">
      <c r="B64" s="119"/>
    </row>
    <row r="65" spans="2:2">
      <c r="B65" s="119"/>
    </row>
    <row r="66" spans="2:2">
      <c r="B66" s="119"/>
    </row>
    <row r="67" spans="2:2">
      <c r="B67" s="119"/>
    </row>
    <row r="68" spans="2:2">
      <c r="B68" s="119"/>
    </row>
    <row r="69" spans="2:2">
      <c r="B69" s="119"/>
    </row>
    <row r="70" spans="2:2">
      <c r="B70" s="119"/>
    </row>
  </sheetData>
  <mergeCells count="3">
    <mergeCell ref="A1:H1"/>
    <mergeCell ref="A28:A30"/>
    <mergeCell ref="E28:E30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17"/>
  <sheetViews>
    <sheetView showGridLines="0" zoomScale="75" zoomScaleNormal="75" workbookViewId="0">
      <selection sqref="A1:XFD1048576"/>
    </sheetView>
  </sheetViews>
  <sheetFormatPr baseColWidth="10" defaultRowHeight="11.25"/>
  <cols>
    <col min="1" max="1" width="43.5703125" style="86" customWidth="1"/>
    <col min="2" max="2" width="11.42578125" style="86"/>
    <col min="3" max="3" width="13.85546875" style="86" customWidth="1"/>
    <col min="4" max="4" width="12" style="86" customWidth="1"/>
    <col min="5" max="5" width="11.85546875" style="86" customWidth="1"/>
    <col min="6" max="6" width="11.42578125" style="86"/>
    <col min="7" max="7" width="18.5703125" style="86" customWidth="1"/>
    <col min="8" max="8" width="21.140625" style="86" customWidth="1"/>
    <col min="9" max="9" width="15.28515625" style="86" customWidth="1"/>
    <col min="10" max="10" width="17.5703125" style="86" customWidth="1"/>
    <col min="11" max="11" width="21.28515625" style="86" customWidth="1"/>
    <col min="12" max="16384" width="11.42578125" style="86"/>
  </cols>
  <sheetData>
    <row r="1" spans="1:11" ht="40.9" customHeight="1">
      <c r="A1" s="200" t="s">
        <v>554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56.25">
      <c r="A2" s="88" t="s">
        <v>148</v>
      </c>
      <c r="B2" s="88" t="s">
        <v>149</v>
      </c>
      <c r="C2" s="88" t="s">
        <v>150</v>
      </c>
      <c r="D2" s="88" t="s">
        <v>151</v>
      </c>
      <c r="E2" s="88" t="s">
        <v>152</v>
      </c>
      <c r="F2" s="88" t="s">
        <v>153</v>
      </c>
      <c r="G2" s="88" t="s">
        <v>154</v>
      </c>
      <c r="H2" s="88" t="s">
        <v>155</v>
      </c>
      <c r="I2" s="88" t="s">
        <v>555</v>
      </c>
      <c r="J2" s="88" t="s">
        <v>556</v>
      </c>
      <c r="K2" s="88" t="s">
        <v>557</v>
      </c>
    </row>
    <row r="3" spans="1:11">
      <c r="A3" s="120"/>
      <c r="B3" s="121"/>
      <c r="C3" s="121"/>
      <c r="D3" s="122"/>
      <c r="E3" s="123"/>
      <c r="F3" s="122"/>
      <c r="G3" s="123"/>
      <c r="H3" s="123"/>
      <c r="I3" s="123"/>
      <c r="J3" s="123"/>
      <c r="K3" s="123"/>
    </row>
    <row r="4" spans="1:11" ht="22.5">
      <c r="A4" s="114" t="s">
        <v>156</v>
      </c>
      <c r="B4" s="124"/>
      <c r="C4" s="124"/>
      <c r="D4" s="125"/>
      <c r="E4" s="126">
        <f>SUM(E5:E8)</f>
        <v>0</v>
      </c>
      <c r="F4" s="125"/>
      <c r="G4" s="126">
        <f>SUM(G5:G8)</f>
        <v>0</v>
      </c>
      <c r="H4" s="126">
        <f>SUM(H5:H8)</f>
        <v>0</v>
      </c>
      <c r="I4" s="126">
        <f>SUM(I5:I8)</f>
        <v>0</v>
      </c>
      <c r="J4" s="126">
        <f>SUM(J5:J8)</f>
        <v>0</v>
      </c>
      <c r="K4" s="126">
        <f>E4-J4</f>
        <v>0</v>
      </c>
    </row>
    <row r="5" spans="1:11">
      <c r="A5" s="127" t="s">
        <v>157</v>
      </c>
      <c r="B5" s="124"/>
      <c r="C5" s="124"/>
      <c r="D5" s="125"/>
      <c r="E5" s="109"/>
      <c r="F5" s="125"/>
      <c r="G5" s="109"/>
      <c r="H5" s="109"/>
      <c r="I5" s="109"/>
      <c r="J5" s="109"/>
      <c r="K5" s="109">
        <f t="shared" ref="K5:K16" si="0">E5-J5</f>
        <v>0</v>
      </c>
    </row>
    <row r="6" spans="1:11" ht="41.45" customHeight="1">
      <c r="A6" s="127" t="s">
        <v>158</v>
      </c>
      <c r="B6" s="124"/>
      <c r="C6" s="124"/>
      <c r="D6" s="125"/>
      <c r="E6" s="109"/>
      <c r="F6" s="125"/>
      <c r="G6" s="109"/>
      <c r="H6" s="109"/>
      <c r="I6" s="109"/>
      <c r="J6" s="109"/>
      <c r="K6" s="109">
        <f t="shared" si="0"/>
        <v>0</v>
      </c>
    </row>
    <row r="7" spans="1:11">
      <c r="A7" s="127" t="s">
        <v>159</v>
      </c>
      <c r="B7" s="124"/>
      <c r="C7" s="124"/>
      <c r="D7" s="125"/>
      <c r="E7" s="109"/>
      <c r="F7" s="125"/>
      <c r="G7" s="109"/>
      <c r="H7" s="109"/>
      <c r="I7" s="109"/>
      <c r="J7" s="109"/>
      <c r="K7" s="109">
        <f t="shared" si="0"/>
        <v>0</v>
      </c>
    </row>
    <row r="8" spans="1:11">
      <c r="A8" s="127" t="s">
        <v>160</v>
      </c>
      <c r="B8" s="124"/>
      <c r="C8" s="124"/>
      <c r="D8" s="125"/>
      <c r="E8" s="109"/>
      <c r="F8" s="125"/>
      <c r="G8" s="109"/>
      <c r="H8" s="109"/>
      <c r="I8" s="109"/>
      <c r="J8" s="109"/>
      <c r="K8" s="109">
        <f t="shared" si="0"/>
        <v>0</v>
      </c>
    </row>
    <row r="9" spans="1:11">
      <c r="A9" s="127"/>
      <c r="B9" s="124"/>
      <c r="C9" s="124"/>
      <c r="D9" s="125"/>
      <c r="E9" s="109"/>
      <c r="F9" s="125"/>
      <c r="G9" s="109"/>
      <c r="H9" s="109"/>
      <c r="I9" s="109"/>
      <c r="J9" s="109"/>
      <c r="K9" s="109"/>
    </row>
    <row r="10" spans="1:11">
      <c r="A10" s="114" t="s">
        <v>161</v>
      </c>
      <c r="B10" s="124"/>
      <c r="C10" s="124"/>
      <c r="D10" s="125"/>
      <c r="E10" s="126">
        <f>SUM(E11:E14)</f>
        <v>0</v>
      </c>
      <c r="F10" s="125"/>
      <c r="G10" s="126">
        <f>SUM(G11:G14)</f>
        <v>0</v>
      </c>
      <c r="H10" s="126">
        <f>SUM(H11:H14)</f>
        <v>0</v>
      </c>
      <c r="I10" s="126">
        <f>SUM(I11:I14)</f>
        <v>0</v>
      </c>
      <c r="J10" s="126">
        <f>SUM(J11:J14)</f>
        <v>0</v>
      </c>
      <c r="K10" s="126">
        <f t="shared" si="0"/>
        <v>0</v>
      </c>
    </row>
    <row r="11" spans="1:11">
      <c r="A11" s="127" t="s">
        <v>162</v>
      </c>
      <c r="B11" s="124"/>
      <c r="C11" s="124"/>
      <c r="D11" s="125"/>
      <c r="E11" s="109"/>
      <c r="F11" s="125"/>
      <c r="G11" s="109"/>
      <c r="H11" s="109"/>
      <c r="I11" s="109"/>
      <c r="J11" s="109"/>
      <c r="K11" s="109">
        <f t="shared" si="0"/>
        <v>0</v>
      </c>
    </row>
    <row r="12" spans="1:11">
      <c r="A12" s="127" t="s">
        <v>163</v>
      </c>
      <c r="B12" s="124"/>
      <c r="C12" s="124"/>
      <c r="D12" s="125"/>
      <c r="E12" s="109"/>
      <c r="F12" s="125"/>
      <c r="G12" s="109"/>
      <c r="H12" s="109"/>
      <c r="I12" s="109"/>
      <c r="J12" s="109"/>
      <c r="K12" s="109">
        <f t="shared" si="0"/>
        <v>0</v>
      </c>
    </row>
    <row r="13" spans="1:11">
      <c r="A13" s="127" t="s">
        <v>164</v>
      </c>
      <c r="B13" s="124"/>
      <c r="C13" s="124"/>
      <c r="D13" s="125"/>
      <c r="E13" s="109"/>
      <c r="F13" s="125"/>
      <c r="G13" s="109"/>
      <c r="H13" s="109"/>
      <c r="I13" s="109"/>
      <c r="J13" s="109"/>
      <c r="K13" s="109">
        <f t="shared" si="0"/>
        <v>0</v>
      </c>
    </row>
    <row r="14" spans="1:11">
      <c r="A14" s="127" t="s">
        <v>165</v>
      </c>
      <c r="B14" s="124"/>
      <c r="C14" s="124"/>
      <c r="D14" s="125"/>
      <c r="E14" s="109"/>
      <c r="F14" s="125"/>
      <c r="G14" s="109"/>
      <c r="H14" s="109"/>
      <c r="I14" s="109"/>
      <c r="J14" s="109"/>
      <c r="K14" s="109">
        <f t="shared" si="0"/>
        <v>0</v>
      </c>
    </row>
    <row r="15" spans="1:11">
      <c r="A15" s="127"/>
      <c r="B15" s="124"/>
      <c r="C15" s="124"/>
      <c r="D15" s="125"/>
      <c r="E15" s="109"/>
      <c r="F15" s="125"/>
      <c r="G15" s="109"/>
      <c r="H15" s="109"/>
      <c r="I15" s="109"/>
      <c r="J15" s="109"/>
      <c r="K15" s="109"/>
    </row>
    <row r="16" spans="1:11" ht="22.5">
      <c r="A16" s="114" t="s">
        <v>166</v>
      </c>
      <c r="B16" s="124"/>
      <c r="C16" s="124"/>
      <c r="D16" s="125"/>
      <c r="E16" s="126">
        <f>E4+E10</f>
        <v>0</v>
      </c>
      <c r="F16" s="125"/>
      <c r="G16" s="126">
        <f>G4+G10</f>
        <v>0</v>
      </c>
      <c r="H16" s="126">
        <f>H4+H10</f>
        <v>0</v>
      </c>
      <c r="I16" s="126">
        <f>I4+I10</f>
        <v>0</v>
      </c>
      <c r="J16" s="126">
        <f>J4+J10</f>
        <v>0</v>
      </c>
      <c r="K16" s="126">
        <f t="shared" si="0"/>
        <v>0</v>
      </c>
    </row>
    <row r="17" spans="1:11">
      <c r="A17" s="117"/>
      <c r="B17" s="128"/>
      <c r="C17" s="128"/>
      <c r="D17" s="128"/>
      <c r="E17" s="128"/>
      <c r="F17" s="128"/>
      <c r="G17" s="128"/>
      <c r="H17" s="128"/>
      <c r="I17" s="128"/>
      <c r="J17" s="128"/>
      <c r="K17" s="128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F70"/>
  <sheetViews>
    <sheetView showGridLines="0" zoomScale="75" zoomScaleNormal="75" workbookViewId="0">
      <selection sqref="A1:XFD1048576"/>
    </sheetView>
  </sheetViews>
  <sheetFormatPr baseColWidth="10" defaultRowHeight="11.25"/>
  <cols>
    <col min="1" max="1" width="0.85546875" style="86" customWidth="1"/>
    <col min="2" max="2" width="77.85546875" style="86" customWidth="1"/>
    <col min="3" max="5" width="14.42578125" style="86" customWidth="1"/>
    <col min="6" max="16384" width="11.42578125" style="86"/>
  </cols>
  <sheetData>
    <row r="1" spans="1:6" ht="12.75" customHeight="1">
      <c r="A1" s="190" t="s">
        <v>558</v>
      </c>
      <c r="B1" s="191"/>
      <c r="C1" s="191"/>
      <c r="D1" s="191"/>
      <c r="E1" s="192"/>
    </row>
    <row r="2" spans="1:6" ht="12.75" customHeight="1">
      <c r="A2" s="204"/>
      <c r="B2" s="205"/>
      <c r="C2" s="205"/>
      <c r="D2" s="205"/>
      <c r="E2" s="206"/>
    </row>
    <row r="3" spans="1:6" ht="12.75" customHeight="1">
      <c r="A3" s="204"/>
      <c r="B3" s="205"/>
      <c r="C3" s="205"/>
      <c r="D3" s="205"/>
      <c r="E3" s="206"/>
    </row>
    <row r="4" spans="1:6" ht="12.75" customHeight="1">
      <c r="A4" s="207"/>
      <c r="B4" s="208"/>
      <c r="C4" s="208"/>
      <c r="D4" s="208"/>
      <c r="E4" s="209"/>
    </row>
    <row r="5" spans="1:6" ht="22.5">
      <c r="A5" s="210" t="s">
        <v>1</v>
      </c>
      <c r="B5" s="211"/>
      <c r="C5" s="88" t="s">
        <v>559</v>
      </c>
      <c r="D5" s="88" t="s">
        <v>167</v>
      </c>
      <c r="E5" s="88" t="s">
        <v>560</v>
      </c>
    </row>
    <row r="6" spans="1:6" ht="5.0999999999999996" customHeight="1">
      <c r="A6" s="130"/>
      <c r="B6" s="131"/>
      <c r="C6" s="90"/>
      <c r="D6" s="90"/>
      <c r="E6" s="90"/>
    </row>
    <row r="7" spans="1:6">
      <c r="A7" s="132"/>
      <c r="B7" s="133" t="s">
        <v>169</v>
      </c>
      <c r="C7" s="93">
        <f>SUM(C8:C10)</f>
        <v>31284671</v>
      </c>
      <c r="D7" s="93">
        <f t="shared" ref="D7:E7" si="0">SUM(D8:D10)</f>
        <v>10859170.65</v>
      </c>
      <c r="E7" s="93">
        <f t="shared" si="0"/>
        <v>10859170.65</v>
      </c>
    </row>
    <row r="8" spans="1:6">
      <c r="A8" s="132"/>
      <c r="B8" s="97" t="s">
        <v>170</v>
      </c>
      <c r="C8" s="95">
        <v>31284671</v>
      </c>
      <c r="D8" s="95">
        <v>10859170.65</v>
      </c>
      <c r="E8" s="95">
        <v>10859170.65</v>
      </c>
    </row>
    <row r="9" spans="1:6">
      <c r="A9" s="132"/>
      <c r="B9" s="97" t="s">
        <v>171</v>
      </c>
      <c r="C9" s="95">
        <v>0</v>
      </c>
      <c r="D9" s="95">
        <v>0</v>
      </c>
      <c r="E9" s="95">
        <v>0</v>
      </c>
    </row>
    <row r="10" spans="1:6">
      <c r="A10" s="132"/>
      <c r="B10" s="97" t="s">
        <v>172</v>
      </c>
      <c r="C10" s="95"/>
      <c r="D10" s="95"/>
      <c r="E10" s="95"/>
    </row>
    <row r="11" spans="1:6" ht="5.0999999999999996" customHeight="1">
      <c r="A11" s="132"/>
      <c r="B11" s="134"/>
      <c r="C11" s="95"/>
      <c r="D11" s="95"/>
      <c r="E11" s="95"/>
    </row>
    <row r="12" spans="1:6" ht="12.75">
      <c r="A12" s="132"/>
      <c r="B12" s="133" t="s">
        <v>561</v>
      </c>
      <c r="C12" s="93">
        <f>SUM(C13:C14)</f>
        <v>31284671</v>
      </c>
      <c r="D12" s="93">
        <f t="shared" ref="D12:E12" si="1">SUM(D13:D14)</f>
        <v>5787286.8799999999</v>
      </c>
      <c r="E12" s="93">
        <f t="shared" si="1"/>
        <v>5787286.9199999999</v>
      </c>
      <c r="F12" s="135"/>
    </row>
    <row r="13" spans="1:6">
      <c r="A13" s="132"/>
      <c r="B13" s="97" t="s">
        <v>173</v>
      </c>
      <c r="C13" s="95">
        <v>31284671</v>
      </c>
      <c r="D13" s="95">
        <v>5787286.8799999999</v>
      </c>
      <c r="E13" s="95">
        <v>5787286.9199999999</v>
      </c>
    </row>
    <row r="14" spans="1:6">
      <c r="A14" s="132"/>
      <c r="B14" s="97" t="s">
        <v>174</v>
      </c>
      <c r="C14" s="95">
        <v>0</v>
      </c>
      <c r="D14" s="95">
        <v>0</v>
      </c>
      <c r="E14" s="95">
        <v>0</v>
      </c>
    </row>
    <row r="15" spans="1:6" ht="5.0999999999999996" customHeight="1">
      <c r="A15" s="132"/>
      <c r="B15" s="134"/>
      <c r="C15" s="95"/>
      <c r="D15" s="95"/>
      <c r="E15" s="95"/>
    </row>
    <row r="16" spans="1:6" ht="12.75">
      <c r="A16" s="132"/>
      <c r="B16" s="133" t="s">
        <v>175</v>
      </c>
      <c r="C16" s="136"/>
      <c r="D16" s="93">
        <f>SUM(D17:D18)</f>
        <v>0</v>
      </c>
      <c r="E16" s="93">
        <f>SUM(E17:E18)</f>
        <v>0</v>
      </c>
      <c r="F16" s="135"/>
    </row>
    <row r="17" spans="1:5">
      <c r="A17" s="132"/>
      <c r="B17" s="97" t="s">
        <v>176</v>
      </c>
      <c r="C17" s="136"/>
      <c r="D17" s="95">
        <v>0</v>
      </c>
      <c r="E17" s="95">
        <v>0</v>
      </c>
    </row>
    <row r="18" spans="1:5">
      <c r="A18" s="132"/>
      <c r="B18" s="97" t="s">
        <v>177</v>
      </c>
      <c r="C18" s="136"/>
      <c r="D18" s="95">
        <v>0</v>
      </c>
      <c r="E18" s="95">
        <v>0</v>
      </c>
    </row>
    <row r="19" spans="1:5" ht="5.0999999999999996" customHeight="1">
      <c r="A19" s="132"/>
      <c r="B19" s="134"/>
      <c r="C19" s="95"/>
      <c r="D19" s="95"/>
      <c r="E19" s="95"/>
    </row>
    <row r="20" spans="1:5">
      <c r="A20" s="132"/>
      <c r="B20" s="133" t="s">
        <v>178</v>
      </c>
      <c r="C20" s="93">
        <f>C7-C12</f>
        <v>0</v>
      </c>
      <c r="D20" s="93">
        <f>D7-D12+D16</f>
        <v>5071883.7700000005</v>
      </c>
      <c r="E20" s="93">
        <f>E7-E12+E16</f>
        <v>5071883.7300000004</v>
      </c>
    </row>
    <row r="21" spans="1:5">
      <c r="A21" s="132"/>
      <c r="B21" s="133" t="s">
        <v>179</v>
      </c>
      <c r="C21" s="93">
        <f>C20-C41</f>
        <v>0</v>
      </c>
      <c r="D21" s="93">
        <f t="shared" ref="D21:E21" si="2">D20-D41</f>
        <v>5071883.7700000005</v>
      </c>
      <c r="E21" s="93">
        <f t="shared" si="2"/>
        <v>5071883.7300000004</v>
      </c>
    </row>
    <row r="22" spans="1:5" ht="22.5">
      <c r="A22" s="132"/>
      <c r="B22" s="133" t="s">
        <v>180</v>
      </c>
      <c r="C22" s="93">
        <f>C21</f>
        <v>0</v>
      </c>
      <c r="D22" s="93">
        <f>D21-D16</f>
        <v>5071883.7700000005</v>
      </c>
      <c r="E22" s="93">
        <f>E21-E16</f>
        <v>5071883.7300000004</v>
      </c>
    </row>
    <row r="23" spans="1:5" ht="5.0999999999999996" customHeight="1">
      <c r="A23" s="132"/>
      <c r="B23" s="134"/>
      <c r="C23" s="95"/>
      <c r="D23" s="95"/>
      <c r="E23" s="95"/>
    </row>
    <row r="24" spans="1:5">
      <c r="A24" s="210" t="s">
        <v>181</v>
      </c>
      <c r="B24" s="211"/>
      <c r="C24" s="137" t="s">
        <v>182</v>
      </c>
      <c r="D24" s="137" t="s">
        <v>167</v>
      </c>
      <c r="E24" s="137" t="s">
        <v>183</v>
      </c>
    </row>
    <row r="25" spans="1:5" ht="5.0999999999999996" customHeight="1">
      <c r="A25" s="132"/>
      <c r="B25" s="134"/>
      <c r="C25" s="95"/>
      <c r="D25" s="95"/>
      <c r="E25" s="95"/>
    </row>
    <row r="26" spans="1:5">
      <c r="A26" s="132"/>
      <c r="B26" s="133" t="s">
        <v>184</v>
      </c>
      <c r="C26" s="93">
        <f>SUM(C27:C28)</f>
        <v>0</v>
      </c>
      <c r="D26" s="93">
        <f t="shared" ref="D26:E26" si="3">SUM(D27:D28)</f>
        <v>0</v>
      </c>
      <c r="E26" s="93">
        <f t="shared" si="3"/>
        <v>0</v>
      </c>
    </row>
    <row r="27" spans="1:5">
      <c r="A27" s="132"/>
      <c r="B27" s="97" t="s">
        <v>185</v>
      </c>
      <c r="C27" s="95"/>
      <c r="D27" s="95"/>
      <c r="E27" s="95"/>
    </row>
    <row r="28" spans="1:5">
      <c r="A28" s="132"/>
      <c r="B28" s="97" t="s">
        <v>186</v>
      </c>
      <c r="C28" s="95"/>
      <c r="D28" s="95"/>
      <c r="E28" s="95"/>
    </row>
    <row r="29" spans="1:5" ht="5.0999999999999996" customHeight="1">
      <c r="A29" s="132"/>
      <c r="B29" s="134"/>
      <c r="C29" s="95"/>
      <c r="D29" s="95"/>
      <c r="E29" s="95"/>
    </row>
    <row r="30" spans="1:5">
      <c r="A30" s="132"/>
      <c r="B30" s="133" t="s">
        <v>187</v>
      </c>
      <c r="C30" s="93">
        <f>C22+C26</f>
        <v>0</v>
      </c>
      <c r="D30" s="93">
        <f t="shared" ref="D30:E30" si="4">D22+D26</f>
        <v>5071883.7700000005</v>
      </c>
      <c r="E30" s="93">
        <f t="shared" si="4"/>
        <v>5071883.7300000004</v>
      </c>
    </row>
    <row r="31" spans="1:5" ht="5.0999999999999996" customHeight="1">
      <c r="A31" s="132"/>
      <c r="B31" s="134"/>
      <c r="C31" s="95"/>
      <c r="D31" s="95"/>
      <c r="E31" s="95"/>
    </row>
    <row r="32" spans="1:5" ht="22.5">
      <c r="A32" s="203" t="s">
        <v>181</v>
      </c>
      <c r="B32" s="203"/>
      <c r="C32" s="138" t="s">
        <v>188</v>
      </c>
      <c r="D32" s="137" t="s">
        <v>167</v>
      </c>
      <c r="E32" s="138" t="s">
        <v>168</v>
      </c>
    </row>
    <row r="33" spans="1:5" ht="5.0999999999999996" customHeight="1">
      <c r="A33" s="132"/>
      <c r="B33" s="139"/>
      <c r="C33" s="95"/>
      <c r="D33" s="95"/>
      <c r="E33" s="95"/>
    </row>
    <row r="34" spans="1:5">
      <c r="A34" s="132"/>
      <c r="B34" s="140" t="s">
        <v>189</v>
      </c>
      <c r="C34" s="93">
        <f>SUM(C35:C36)</f>
        <v>0</v>
      </c>
      <c r="D34" s="93">
        <f t="shared" ref="D34:E34" si="5">SUM(D35:D36)</f>
        <v>0</v>
      </c>
      <c r="E34" s="93">
        <f t="shared" si="5"/>
        <v>0</v>
      </c>
    </row>
    <row r="35" spans="1:5">
      <c r="A35" s="132"/>
      <c r="B35" s="97" t="s">
        <v>190</v>
      </c>
      <c r="C35" s="95"/>
      <c r="D35" s="95"/>
      <c r="E35" s="95"/>
    </row>
    <row r="36" spans="1:5">
      <c r="A36" s="132"/>
      <c r="B36" s="97" t="s">
        <v>191</v>
      </c>
      <c r="C36" s="95"/>
      <c r="D36" s="95"/>
      <c r="E36" s="95"/>
    </row>
    <row r="37" spans="1:5">
      <c r="A37" s="132"/>
      <c r="B37" s="140" t="s">
        <v>192</v>
      </c>
      <c r="C37" s="93">
        <f>SUM(C38:C39)</f>
        <v>0</v>
      </c>
      <c r="D37" s="93">
        <f t="shared" ref="D37:E37" si="6">SUM(D38:D39)</f>
        <v>0</v>
      </c>
      <c r="E37" s="93">
        <f t="shared" si="6"/>
        <v>0</v>
      </c>
    </row>
    <row r="38" spans="1:5">
      <c r="A38" s="132"/>
      <c r="B38" s="97" t="s">
        <v>193</v>
      </c>
      <c r="C38" s="95"/>
      <c r="D38" s="95"/>
      <c r="E38" s="95"/>
    </row>
    <row r="39" spans="1:5">
      <c r="A39" s="132"/>
      <c r="B39" s="97" t="s">
        <v>194</v>
      </c>
      <c r="C39" s="95"/>
      <c r="D39" s="95"/>
      <c r="E39" s="95"/>
    </row>
    <row r="40" spans="1:5" ht="5.0999999999999996" customHeight="1">
      <c r="A40" s="132"/>
      <c r="B40" s="139"/>
      <c r="C40" s="95"/>
      <c r="D40" s="95"/>
      <c r="E40" s="95"/>
    </row>
    <row r="41" spans="1:5">
      <c r="A41" s="132"/>
      <c r="B41" s="140" t="s">
        <v>195</v>
      </c>
      <c r="C41" s="93">
        <f>C34-C37</f>
        <v>0</v>
      </c>
      <c r="D41" s="93">
        <f t="shared" ref="D41:E41" si="7">D34-D37</f>
        <v>0</v>
      </c>
      <c r="E41" s="93">
        <f t="shared" si="7"/>
        <v>0</v>
      </c>
    </row>
    <row r="42" spans="1:5" ht="5.0999999999999996" customHeight="1">
      <c r="A42" s="132"/>
      <c r="B42" s="140"/>
      <c r="C42" s="93"/>
      <c r="D42" s="93"/>
      <c r="E42" s="93"/>
    </row>
    <row r="43" spans="1:5" ht="22.5">
      <c r="A43" s="203" t="s">
        <v>181</v>
      </c>
      <c r="B43" s="203"/>
      <c r="C43" s="138" t="s">
        <v>188</v>
      </c>
      <c r="D43" s="137" t="s">
        <v>167</v>
      </c>
      <c r="E43" s="138" t="s">
        <v>168</v>
      </c>
    </row>
    <row r="44" spans="1:5" ht="5.0999999999999996" customHeight="1">
      <c r="A44" s="132"/>
      <c r="B44" s="139"/>
      <c r="C44" s="95"/>
      <c r="D44" s="95"/>
      <c r="E44" s="95"/>
    </row>
    <row r="45" spans="1:5">
      <c r="A45" s="132"/>
      <c r="B45" s="139" t="s">
        <v>196</v>
      </c>
      <c r="C45" s="95">
        <v>31284671</v>
      </c>
      <c r="D45" s="95">
        <v>10859170.65</v>
      </c>
      <c r="E45" s="95">
        <v>10859170.65</v>
      </c>
    </row>
    <row r="46" spans="1:5">
      <c r="A46" s="132"/>
      <c r="B46" s="139" t="s">
        <v>197</v>
      </c>
      <c r="C46" s="95">
        <f>C47-C48</f>
        <v>0</v>
      </c>
      <c r="D46" s="95">
        <f t="shared" ref="D46:E46" si="8">D47-D48</f>
        <v>0</v>
      </c>
      <c r="E46" s="95">
        <f t="shared" si="8"/>
        <v>0</v>
      </c>
    </row>
    <row r="47" spans="1:5">
      <c r="A47" s="132"/>
      <c r="B47" s="141" t="s">
        <v>190</v>
      </c>
      <c r="C47" s="95"/>
      <c r="D47" s="95"/>
      <c r="E47" s="95"/>
    </row>
    <row r="48" spans="1:5">
      <c r="A48" s="132"/>
      <c r="B48" s="141" t="s">
        <v>193</v>
      </c>
      <c r="C48" s="95"/>
      <c r="D48" s="95"/>
      <c r="E48" s="95"/>
    </row>
    <row r="49" spans="1:5" ht="5.0999999999999996" customHeight="1">
      <c r="A49" s="132"/>
      <c r="B49" s="139"/>
      <c r="C49" s="95"/>
      <c r="D49" s="95"/>
      <c r="E49" s="95"/>
    </row>
    <row r="50" spans="1:5">
      <c r="A50" s="132"/>
      <c r="B50" s="139" t="s">
        <v>173</v>
      </c>
      <c r="C50" s="95">
        <v>31284671</v>
      </c>
      <c r="D50" s="95">
        <v>5787286.8799999999</v>
      </c>
      <c r="E50" s="95">
        <v>5787286.9199999999</v>
      </c>
    </row>
    <row r="51" spans="1:5" ht="5.0999999999999996" customHeight="1">
      <c r="A51" s="132"/>
      <c r="B51" s="139"/>
      <c r="C51" s="95"/>
      <c r="D51" s="95"/>
      <c r="E51" s="95"/>
    </row>
    <row r="52" spans="1:5">
      <c r="A52" s="132"/>
      <c r="B52" s="139" t="s">
        <v>176</v>
      </c>
      <c r="C52" s="136"/>
      <c r="D52" s="95">
        <v>0</v>
      </c>
      <c r="E52" s="95">
        <v>0</v>
      </c>
    </row>
    <row r="53" spans="1:5" ht="5.0999999999999996" customHeight="1">
      <c r="A53" s="132"/>
      <c r="B53" s="139"/>
      <c r="C53" s="95"/>
      <c r="D53" s="95"/>
      <c r="E53" s="95"/>
    </row>
    <row r="54" spans="1:5">
      <c r="A54" s="132"/>
      <c r="B54" s="140" t="s">
        <v>198</v>
      </c>
      <c r="C54" s="93">
        <f>C45+C46-C50</f>
        <v>0</v>
      </c>
      <c r="D54" s="93">
        <f t="shared" ref="D54:E54" si="9">D45+D46-D50+D52</f>
        <v>5071883.7700000005</v>
      </c>
      <c r="E54" s="93">
        <f t="shared" si="9"/>
        <v>5071883.7300000004</v>
      </c>
    </row>
    <row r="55" spans="1:5">
      <c r="A55" s="132"/>
      <c r="B55" s="133" t="s">
        <v>199</v>
      </c>
      <c r="C55" s="93">
        <f>C54-C46</f>
        <v>0</v>
      </c>
      <c r="D55" s="93">
        <f t="shared" ref="D55:E55" si="10">D54-D46</f>
        <v>5071883.7700000005</v>
      </c>
      <c r="E55" s="93">
        <f t="shared" si="10"/>
        <v>5071883.7300000004</v>
      </c>
    </row>
    <row r="56" spans="1:5" ht="5.0999999999999996" customHeight="1">
      <c r="A56" s="132"/>
      <c r="B56" s="139"/>
      <c r="C56" s="95"/>
      <c r="D56" s="95"/>
      <c r="E56" s="95"/>
    </row>
    <row r="57" spans="1:5" ht="22.5">
      <c r="A57" s="203" t="s">
        <v>181</v>
      </c>
      <c r="B57" s="203"/>
      <c r="C57" s="138" t="s">
        <v>188</v>
      </c>
      <c r="D57" s="137" t="s">
        <v>167</v>
      </c>
      <c r="E57" s="138" t="s">
        <v>168</v>
      </c>
    </row>
    <row r="58" spans="1:5" ht="5.0999999999999996" customHeight="1">
      <c r="A58" s="132"/>
      <c r="B58" s="139"/>
      <c r="C58" s="95"/>
      <c r="D58" s="95"/>
      <c r="E58" s="95"/>
    </row>
    <row r="59" spans="1:5">
      <c r="A59" s="132"/>
      <c r="B59" s="139" t="s">
        <v>171</v>
      </c>
      <c r="C59" s="95">
        <v>0</v>
      </c>
      <c r="D59" s="95">
        <v>0</v>
      </c>
      <c r="E59" s="95">
        <v>0</v>
      </c>
    </row>
    <row r="60" spans="1:5">
      <c r="A60" s="132"/>
      <c r="B60" s="139" t="s">
        <v>200</v>
      </c>
      <c r="C60" s="95">
        <f>C61-C62</f>
        <v>0</v>
      </c>
      <c r="D60" s="95">
        <f t="shared" ref="D60:E60" si="11">D61-D62</f>
        <v>0</v>
      </c>
      <c r="E60" s="95">
        <f t="shared" si="11"/>
        <v>0</v>
      </c>
    </row>
    <row r="61" spans="1:5">
      <c r="A61" s="132"/>
      <c r="B61" s="141" t="s">
        <v>191</v>
      </c>
      <c r="C61" s="95"/>
      <c r="D61" s="95"/>
      <c r="E61" s="95"/>
    </row>
    <row r="62" spans="1:5">
      <c r="A62" s="132"/>
      <c r="B62" s="141" t="s">
        <v>194</v>
      </c>
      <c r="C62" s="95"/>
      <c r="D62" s="95"/>
      <c r="E62" s="95"/>
    </row>
    <row r="63" spans="1:5" ht="5.0999999999999996" customHeight="1">
      <c r="A63" s="132"/>
      <c r="B63" s="139"/>
      <c r="C63" s="95"/>
      <c r="D63" s="95"/>
      <c r="E63" s="95"/>
    </row>
    <row r="64" spans="1:5">
      <c r="A64" s="132"/>
      <c r="B64" s="139" t="s">
        <v>201</v>
      </c>
      <c r="C64" s="95">
        <v>0</v>
      </c>
      <c r="D64" s="95">
        <v>0</v>
      </c>
      <c r="E64" s="95">
        <v>0</v>
      </c>
    </row>
    <row r="65" spans="1:5" ht="5.0999999999999996" customHeight="1">
      <c r="A65" s="132"/>
      <c r="B65" s="139"/>
      <c r="C65" s="95"/>
      <c r="D65" s="95"/>
      <c r="E65" s="95"/>
    </row>
    <row r="66" spans="1:5">
      <c r="A66" s="132"/>
      <c r="B66" s="139" t="s">
        <v>177</v>
      </c>
      <c r="C66" s="136"/>
      <c r="D66" s="95">
        <v>0</v>
      </c>
      <c r="E66" s="95">
        <v>0</v>
      </c>
    </row>
    <row r="67" spans="1:5" ht="5.0999999999999996" customHeight="1">
      <c r="A67" s="132"/>
      <c r="B67" s="139"/>
      <c r="C67" s="95"/>
      <c r="D67" s="95"/>
      <c r="E67" s="95"/>
    </row>
    <row r="68" spans="1:5">
      <c r="A68" s="132"/>
      <c r="B68" s="140" t="s">
        <v>202</v>
      </c>
      <c r="C68" s="93">
        <f>C59+C60-C64</f>
        <v>0</v>
      </c>
      <c r="D68" s="93">
        <f>D59+D60-D64-D66</f>
        <v>0</v>
      </c>
      <c r="E68" s="93">
        <f>E59+E60-E64-E66</f>
        <v>0</v>
      </c>
    </row>
    <row r="69" spans="1:5">
      <c r="A69" s="132"/>
      <c r="B69" s="140" t="s">
        <v>203</v>
      </c>
      <c r="C69" s="93">
        <f>C68-C60</f>
        <v>0</v>
      </c>
      <c r="D69" s="93">
        <f t="shared" ref="D69:E69" si="12">D68-D60</f>
        <v>0</v>
      </c>
      <c r="E69" s="93">
        <f t="shared" si="12"/>
        <v>0</v>
      </c>
    </row>
    <row r="70" spans="1:5" ht="5.0999999999999996" customHeight="1">
      <c r="A70" s="142"/>
      <c r="B70" s="143"/>
      <c r="C70" s="144"/>
      <c r="D70" s="144"/>
      <c r="E70" s="144"/>
    </row>
  </sheetData>
  <mergeCells count="6">
    <mergeCell ref="A43:B43"/>
    <mergeCell ref="A57:B57"/>
    <mergeCell ref="A1:E4"/>
    <mergeCell ref="A5:B5"/>
    <mergeCell ref="A24:B24"/>
    <mergeCell ref="A32:B32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3"/>
  <sheetViews>
    <sheetView showGridLines="0" zoomScale="75" zoomScaleNormal="75" workbookViewId="0">
      <selection sqref="A1:XFD1048576"/>
    </sheetView>
  </sheetViews>
  <sheetFormatPr baseColWidth="10" defaultRowHeight="11.25"/>
  <cols>
    <col min="1" max="1" width="77.85546875" style="86" customWidth="1"/>
    <col min="2" max="7" width="14.42578125" style="86" customWidth="1"/>
    <col min="8" max="16384" width="11.42578125" style="86"/>
  </cols>
  <sheetData>
    <row r="1" spans="1:7" ht="45.95" customHeight="1">
      <c r="A1" s="212" t="s">
        <v>562</v>
      </c>
      <c r="B1" s="194"/>
      <c r="C1" s="194"/>
      <c r="D1" s="194"/>
      <c r="E1" s="194"/>
      <c r="F1" s="194"/>
      <c r="G1" s="195"/>
    </row>
    <row r="2" spans="1:7">
      <c r="A2" s="129"/>
      <c r="B2" s="213" t="s">
        <v>204</v>
      </c>
      <c r="C2" s="213"/>
      <c r="D2" s="213"/>
      <c r="E2" s="213"/>
      <c r="F2" s="213"/>
      <c r="G2" s="145"/>
    </row>
    <row r="3" spans="1:7" ht="22.5">
      <c r="A3" s="146" t="s">
        <v>1</v>
      </c>
      <c r="B3" s="112" t="s">
        <v>206</v>
      </c>
      <c r="C3" s="104" t="s">
        <v>207</v>
      </c>
      <c r="D3" s="112" t="s">
        <v>208</v>
      </c>
      <c r="E3" s="112" t="s">
        <v>167</v>
      </c>
      <c r="F3" s="112" t="s">
        <v>209</v>
      </c>
      <c r="G3" s="146" t="s">
        <v>205</v>
      </c>
    </row>
    <row r="4" spans="1:7" ht="5.0999999999999996" customHeight="1">
      <c r="A4" s="147"/>
      <c r="B4" s="90"/>
      <c r="C4" s="90"/>
      <c r="D4" s="90"/>
      <c r="E4" s="90"/>
      <c r="F4" s="90"/>
      <c r="G4" s="90"/>
    </row>
    <row r="5" spans="1:7">
      <c r="A5" s="148" t="s">
        <v>210</v>
      </c>
      <c r="B5" s="95"/>
      <c r="C5" s="95"/>
      <c r="D5" s="95"/>
      <c r="E5" s="95"/>
      <c r="F5" s="95"/>
      <c r="G5" s="95"/>
    </row>
    <row r="6" spans="1:7">
      <c r="A6" s="149" t="s">
        <v>211</v>
      </c>
      <c r="B6" s="95">
        <v>0</v>
      </c>
      <c r="C6" s="95">
        <v>0</v>
      </c>
      <c r="D6" s="95">
        <f>B6+C6</f>
        <v>0</v>
      </c>
      <c r="E6" s="95">
        <v>0</v>
      </c>
      <c r="F6" s="95">
        <v>0</v>
      </c>
      <c r="G6" s="95">
        <f>F6-B6</f>
        <v>0</v>
      </c>
    </row>
    <row r="7" spans="1:7">
      <c r="A7" s="149" t="s">
        <v>212</v>
      </c>
      <c r="B7" s="95">
        <v>0</v>
      </c>
      <c r="C7" s="95">
        <v>0</v>
      </c>
      <c r="D7" s="95">
        <f t="shared" ref="D7:D36" si="0">B7+C7</f>
        <v>0</v>
      </c>
      <c r="E7" s="95">
        <v>0</v>
      </c>
      <c r="F7" s="95">
        <v>0</v>
      </c>
      <c r="G7" s="95">
        <f t="shared" ref="G7:G12" si="1">F7-B7</f>
        <v>0</v>
      </c>
    </row>
    <row r="8" spans="1:7">
      <c r="A8" s="149" t="s">
        <v>213</v>
      </c>
      <c r="B8" s="95">
        <v>0</v>
      </c>
      <c r="C8" s="95">
        <v>0</v>
      </c>
      <c r="D8" s="95">
        <f t="shared" si="0"/>
        <v>0</v>
      </c>
      <c r="E8" s="95">
        <v>0</v>
      </c>
      <c r="F8" s="95">
        <v>0</v>
      </c>
      <c r="G8" s="95">
        <f t="shared" si="1"/>
        <v>0</v>
      </c>
    </row>
    <row r="9" spans="1:7">
      <c r="A9" s="149" t="s">
        <v>214</v>
      </c>
      <c r="B9" s="95">
        <v>0</v>
      </c>
      <c r="C9" s="95">
        <v>0</v>
      </c>
      <c r="D9" s="95">
        <f t="shared" si="0"/>
        <v>0</v>
      </c>
      <c r="E9" s="95">
        <v>0</v>
      </c>
      <c r="F9" s="95">
        <v>0</v>
      </c>
      <c r="G9" s="95">
        <f t="shared" si="1"/>
        <v>0</v>
      </c>
    </row>
    <row r="10" spans="1:7">
      <c r="A10" s="149" t="s">
        <v>215</v>
      </c>
      <c r="B10" s="95">
        <v>0</v>
      </c>
      <c r="C10" s="95">
        <v>0</v>
      </c>
      <c r="D10" s="95">
        <f t="shared" si="0"/>
        <v>0</v>
      </c>
      <c r="E10" s="95">
        <v>0</v>
      </c>
      <c r="F10" s="95">
        <v>0</v>
      </c>
      <c r="G10" s="95">
        <f t="shared" si="1"/>
        <v>0</v>
      </c>
    </row>
    <row r="11" spans="1:7">
      <c r="A11" s="149" t="s">
        <v>216</v>
      </c>
      <c r="B11" s="95">
        <v>0</v>
      </c>
      <c r="C11" s="95">
        <v>0</v>
      </c>
      <c r="D11" s="95">
        <f t="shared" si="0"/>
        <v>0</v>
      </c>
      <c r="E11" s="95">
        <v>0</v>
      </c>
      <c r="F11" s="95">
        <v>0</v>
      </c>
      <c r="G11" s="95">
        <f t="shared" si="1"/>
        <v>0</v>
      </c>
    </row>
    <row r="12" spans="1:7">
      <c r="A12" s="149" t="s">
        <v>563</v>
      </c>
      <c r="B12" s="95">
        <v>31284671</v>
      </c>
      <c r="C12" s="95">
        <v>0</v>
      </c>
      <c r="D12" s="95">
        <f t="shared" si="0"/>
        <v>31284671</v>
      </c>
      <c r="E12" s="95">
        <v>10859170.65</v>
      </c>
      <c r="F12" s="95">
        <v>10859170.65</v>
      </c>
      <c r="G12" s="95">
        <f t="shared" si="1"/>
        <v>-20425500.350000001</v>
      </c>
    </row>
    <row r="13" spans="1:7">
      <c r="A13" s="149" t="s">
        <v>217</v>
      </c>
      <c r="B13" s="95">
        <f>SUM(B14:B24)</f>
        <v>0</v>
      </c>
      <c r="C13" s="95">
        <f t="shared" ref="C13:G13" si="2">SUM(C14:C24)</f>
        <v>0</v>
      </c>
      <c r="D13" s="95">
        <f t="shared" si="2"/>
        <v>0</v>
      </c>
      <c r="E13" s="95">
        <f t="shared" si="2"/>
        <v>0</v>
      </c>
      <c r="F13" s="95">
        <f t="shared" si="2"/>
        <v>0</v>
      </c>
      <c r="G13" s="95">
        <f t="shared" si="2"/>
        <v>0</v>
      </c>
    </row>
    <row r="14" spans="1:7">
      <c r="A14" s="150" t="s">
        <v>218</v>
      </c>
      <c r="B14" s="95">
        <v>0</v>
      </c>
      <c r="C14" s="95">
        <v>0</v>
      </c>
      <c r="D14" s="95">
        <f t="shared" si="0"/>
        <v>0</v>
      </c>
      <c r="E14" s="95">
        <v>0</v>
      </c>
      <c r="F14" s="95">
        <v>0</v>
      </c>
      <c r="G14" s="95">
        <f t="shared" ref="G14:G24" si="3">F14-B14</f>
        <v>0</v>
      </c>
    </row>
    <row r="15" spans="1:7">
      <c r="A15" s="150" t="s">
        <v>219</v>
      </c>
      <c r="B15" s="95">
        <v>0</v>
      </c>
      <c r="C15" s="95">
        <v>0</v>
      </c>
      <c r="D15" s="95">
        <f t="shared" si="0"/>
        <v>0</v>
      </c>
      <c r="E15" s="95">
        <v>0</v>
      </c>
      <c r="F15" s="95">
        <v>0</v>
      </c>
      <c r="G15" s="95">
        <f t="shared" si="3"/>
        <v>0</v>
      </c>
    </row>
    <row r="16" spans="1:7">
      <c r="A16" s="150" t="s">
        <v>220</v>
      </c>
      <c r="B16" s="95">
        <v>0</v>
      </c>
      <c r="C16" s="95">
        <v>0</v>
      </c>
      <c r="D16" s="95">
        <f t="shared" si="0"/>
        <v>0</v>
      </c>
      <c r="E16" s="95">
        <v>0</v>
      </c>
      <c r="F16" s="95">
        <v>0</v>
      </c>
      <c r="G16" s="95">
        <f t="shared" si="3"/>
        <v>0</v>
      </c>
    </row>
    <row r="17" spans="1:7">
      <c r="A17" s="150" t="s">
        <v>221</v>
      </c>
      <c r="B17" s="95"/>
      <c r="C17" s="95"/>
      <c r="D17" s="95">
        <f t="shared" si="0"/>
        <v>0</v>
      </c>
      <c r="E17" s="95"/>
      <c r="F17" s="95"/>
      <c r="G17" s="95">
        <f t="shared" si="3"/>
        <v>0</v>
      </c>
    </row>
    <row r="18" spans="1:7">
      <c r="A18" s="150" t="s">
        <v>222</v>
      </c>
      <c r="B18" s="95"/>
      <c r="C18" s="95"/>
      <c r="D18" s="95">
        <f t="shared" si="0"/>
        <v>0</v>
      </c>
      <c r="E18" s="95"/>
      <c r="F18" s="95"/>
      <c r="G18" s="95">
        <f t="shared" si="3"/>
        <v>0</v>
      </c>
    </row>
    <row r="19" spans="1:7">
      <c r="A19" s="150" t="s">
        <v>223</v>
      </c>
      <c r="B19" s="95">
        <v>0</v>
      </c>
      <c r="C19" s="95">
        <v>0</v>
      </c>
      <c r="D19" s="95">
        <f t="shared" si="0"/>
        <v>0</v>
      </c>
      <c r="E19" s="95">
        <v>0</v>
      </c>
      <c r="F19" s="95">
        <v>0</v>
      </c>
      <c r="G19" s="95">
        <f t="shared" si="3"/>
        <v>0</v>
      </c>
    </row>
    <row r="20" spans="1:7">
      <c r="A20" s="150" t="s">
        <v>224</v>
      </c>
      <c r="B20" s="95"/>
      <c r="C20" s="95"/>
      <c r="D20" s="95">
        <f t="shared" si="0"/>
        <v>0</v>
      </c>
      <c r="E20" s="95"/>
      <c r="F20" s="95"/>
      <c r="G20" s="95">
        <f t="shared" si="3"/>
        <v>0</v>
      </c>
    </row>
    <row r="21" spans="1:7">
      <c r="A21" s="150" t="s">
        <v>225</v>
      </c>
      <c r="B21" s="95"/>
      <c r="C21" s="95"/>
      <c r="D21" s="95">
        <f t="shared" si="0"/>
        <v>0</v>
      </c>
      <c r="E21" s="95"/>
      <c r="F21" s="95"/>
      <c r="G21" s="95">
        <f t="shared" si="3"/>
        <v>0</v>
      </c>
    </row>
    <row r="22" spans="1:7">
      <c r="A22" s="150" t="s">
        <v>226</v>
      </c>
      <c r="B22" s="95">
        <v>0</v>
      </c>
      <c r="C22" s="95">
        <v>0</v>
      </c>
      <c r="D22" s="95">
        <f t="shared" si="0"/>
        <v>0</v>
      </c>
      <c r="E22" s="95">
        <v>0</v>
      </c>
      <c r="F22" s="95">
        <v>0</v>
      </c>
      <c r="G22" s="95">
        <f t="shared" si="3"/>
        <v>0</v>
      </c>
    </row>
    <row r="23" spans="1:7">
      <c r="A23" s="150" t="s">
        <v>227</v>
      </c>
      <c r="B23" s="95">
        <v>0</v>
      </c>
      <c r="C23" s="95">
        <v>0</v>
      </c>
      <c r="D23" s="95">
        <f t="shared" si="0"/>
        <v>0</v>
      </c>
      <c r="E23" s="95">
        <v>0</v>
      </c>
      <c r="F23" s="95">
        <v>0</v>
      </c>
      <c r="G23" s="95">
        <f t="shared" si="3"/>
        <v>0</v>
      </c>
    </row>
    <row r="24" spans="1:7">
      <c r="A24" s="150" t="s">
        <v>228</v>
      </c>
      <c r="B24" s="95">
        <v>0</v>
      </c>
      <c r="C24" s="95">
        <v>0</v>
      </c>
      <c r="D24" s="95">
        <f t="shared" si="0"/>
        <v>0</v>
      </c>
      <c r="E24" s="95">
        <v>0</v>
      </c>
      <c r="F24" s="95">
        <v>0</v>
      </c>
      <c r="G24" s="95">
        <f t="shared" si="3"/>
        <v>0</v>
      </c>
    </row>
    <row r="25" spans="1:7">
      <c r="A25" s="149" t="s">
        <v>229</v>
      </c>
      <c r="B25" s="95">
        <f>SUM(B26:B30)</f>
        <v>0</v>
      </c>
      <c r="C25" s="95">
        <f t="shared" ref="C25:G25" si="4">SUM(C26:C30)</f>
        <v>0</v>
      </c>
      <c r="D25" s="95">
        <f t="shared" si="4"/>
        <v>0</v>
      </c>
      <c r="E25" s="95">
        <f t="shared" si="4"/>
        <v>0</v>
      </c>
      <c r="F25" s="95">
        <f t="shared" si="4"/>
        <v>0</v>
      </c>
      <c r="G25" s="95">
        <f t="shared" si="4"/>
        <v>0</v>
      </c>
    </row>
    <row r="26" spans="1:7">
      <c r="A26" s="150" t="s">
        <v>230</v>
      </c>
      <c r="B26" s="95">
        <v>0</v>
      </c>
      <c r="C26" s="95">
        <v>0</v>
      </c>
      <c r="D26" s="95">
        <f t="shared" si="0"/>
        <v>0</v>
      </c>
      <c r="E26" s="95">
        <v>0</v>
      </c>
      <c r="F26" s="95">
        <v>0</v>
      </c>
      <c r="G26" s="95">
        <f t="shared" ref="G26:G31" si="5">F26-B26</f>
        <v>0</v>
      </c>
    </row>
    <row r="27" spans="1:7">
      <c r="A27" s="150" t="s">
        <v>231</v>
      </c>
      <c r="B27" s="95">
        <v>0</v>
      </c>
      <c r="C27" s="95">
        <v>0</v>
      </c>
      <c r="D27" s="95">
        <f t="shared" si="0"/>
        <v>0</v>
      </c>
      <c r="E27" s="95">
        <v>0</v>
      </c>
      <c r="F27" s="95">
        <v>0</v>
      </c>
      <c r="G27" s="95">
        <f t="shared" si="5"/>
        <v>0</v>
      </c>
    </row>
    <row r="28" spans="1:7">
      <c r="A28" s="150" t="s">
        <v>232</v>
      </c>
      <c r="B28" s="95">
        <v>0</v>
      </c>
      <c r="C28" s="95">
        <v>0</v>
      </c>
      <c r="D28" s="95">
        <f t="shared" si="0"/>
        <v>0</v>
      </c>
      <c r="E28" s="95">
        <v>0</v>
      </c>
      <c r="F28" s="95">
        <v>0</v>
      </c>
      <c r="G28" s="95">
        <f t="shared" si="5"/>
        <v>0</v>
      </c>
    </row>
    <row r="29" spans="1:7">
      <c r="A29" s="150" t="s">
        <v>233</v>
      </c>
      <c r="B29" s="95">
        <v>0</v>
      </c>
      <c r="C29" s="95">
        <v>0</v>
      </c>
      <c r="D29" s="95">
        <f t="shared" si="0"/>
        <v>0</v>
      </c>
      <c r="E29" s="95">
        <v>0</v>
      </c>
      <c r="F29" s="95">
        <v>0</v>
      </c>
      <c r="G29" s="95">
        <f t="shared" si="5"/>
        <v>0</v>
      </c>
    </row>
    <row r="30" spans="1:7">
      <c r="A30" s="150" t="s">
        <v>234</v>
      </c>
      <c r="B30" s="95">
        <v>0</v>
      </c>
      <c r="C30" s="95">
        <v>0</v>
      </c>
      <c r="D30" s="95">
        <f t="shared" si="0"/>
        <v>0</v>
      </c>
      <c r="E30" s="95">
        <v>0</v>
      </c>
      <c r="F30" s="95">
        <v>0</v>
      </c>
      <c r="G30" s="95">
        <f t="shared" si="5"/>
        <v>0</v>
      </c>
    </row>
    <row r="31" spans="1:7">
      <c r="A31" s="149" t="s">
        <v>564</v>
      </c>
      <c r="B31" s="95">
        <v>0</v>
      </c>
      <c r="C31" s="95">
        <v>0</v>
      </c>
      <c r="D31" s="95">
        <f t="shared" si="0"/>
        <v>0</v>
      </c>
      <c r="E31" s="95">
        <v>0</v>
      </c>
      <c r="F31" s="95">
        <v>0</v>
      </c>
      <c r="G31" s="95">
        <f t="shared" si="5"/>
        <v>0</v>
      </c>
    </row>
    <row r="32" spans="1:7">
      <c r="A32" s="149" t="s">
        <v>236</v>
      </c>
      <c r="B32" s="95">
        <f>SUM(B33)</f>
        <v>0</v>
      </c>
      <c r="C32" s="95">
        <f t="shared" ref="C32:G32" si="6">SUM(C33)</f>
        <v>0</v>
      </c>
      <c r="D32" s="95">
        <f t="shared" si="6"/>
        <v>0</v>
      </c>
      <c r="E32" s="95">
        <f t="shared" si="6"/>
        <v>0</v>
      </c>
      <c r="F32" s="95">
        <f t="shared" si="6"/>
        <v>0</v>
      </c>
      <c r="G32" s="95">
        <f t="shared" si="6"/>
        <v>0</v>
      </c>
    </row>
    <row r="33" spans="1:7">
      <c r="A33" s="150" t="s">
        <v>237</v>
      </c>
      <c r="B33" s="95"/>
      <c r="C33" s="95"/>
      <c r="D33" s="95">
        <f t="shared" si="0"/>
        <v>0</v>
      </c>
      <c r="E33" s="95"/>
      <c r="F33" s="95"/>
      <c r="G33" s="95">
        <f>F33-B33</f>
        <v>0</v>
      </c>
    </row>
    <row r="34" spans="1:7">
      <c r="A34" s="149" t="s">
        <v>238</v>
      </c>
      <c r="B34" s="95">
        <f>SUM(B35:B36)</f>
        <v>0</v>
      </c>
      <c r="C34" s="95">
        <f t="shared" ref="C34:G34" si="7">SUM(C35:C36)</f>
        <v>0</v>
      </c>
      <c r="D34" s="95">
        <f t="shared" si="7"/>
        <v>0</v>
      </c>
      <c r="E34" s="95">
        <f t="shared" si="7"/>
        <v>0</v>
      </c>
      <c r="F34" s="95">
        <f t="shared" si="7"/>
        <v>0</v>
      </c>
      <c r="G34" s="95">
        <f t="shared" si="7"/>
        <v>0</v>
      </c>
    </row>
    <row r="35" spans="1:7">
      <c r="A35" s="150" t="s">
        <v>239</v>
      </c>
      <c r="B35" s="95"/>
      <c r="C35" s="95"/>
      <c r="D35" s="95">
        <f t="shared" si="0"/>
        <v>0</v>
      </c>
      <c r="E35" s="95"/>
      <c r="F35" s="95"/>
      <c r="G35" s="95">
        <f t="shared" ref="G35:G36" si="8">F35-B35</f>
        <v>0</v>
      </c>
    </row>
    <row r="36" spans="1:7">
      <c r="A36" s="150" t="s">
        <v>240</v>
      </c>
      <c r="B36" s="95"/>
      <c r="C36" s="95"/>
      <c r="D36" s="95">
        <f t="shared" si="0"/>
        <v>0</v>
      </c>
      <c r="E36" s="95"/>
      <c r="F36" s="95"/>
      <c r="G36" s="95">
        <f t="shared" si="8"/>
        <v>0</v>
      </c>
    </row>
    <row r="37" spans="1:7">
      <c r="A37" s="148" t="s">
        <v>241</v>
      </c>
      <c r="B37" s="151">
        <f t="shared" ref="B37:G37" si="9">SUM(B6:B13)+B25+B31+B32+B34</f>
        <v>31284671</v>
      </c>
      <c r="C37" s="151">
        <f t="shared" si="9"/>
        <v>0</v>
      </c>
      <c r="D37" s="151">
        <f t="shared" si="9"/>
        <v>31284671</v>
      </c>
      <c r="E37" s="151">
        <f t="shared" si="9"/>
        <v>10859170.65</v>
      </c>
      <c r="F37" s="151">
        <f t="shared" si="9"/>
        <v>10859170.65</v>
      </c>
      <c r="G37" s="151">
        <f t="shared" si="9"/>
        <v>-20425500.350000001</v>
      </c>
    </row>
    <row r="38" spans="1:7">
      <c r="A38" s="148" t="s">
        <v>242</v>
      </c>
      <c r="B38" s="152"/>
      <c r="C38" s="152"/>
      <c r="D38" s="152"/>
      <c r="E38" s="152"/>
      <c r="F38" s="152"/>
      <c r="G38" s="93">
        <f>IF((F37-B37)&lt;0,0,(F37-B37))</f>
        <v>0</v>
      </c>
    </row>
    <row r="39" spans="1:7" ht="5.0999999999999996" customHeight="1">
      <c r="A39" s="153"/>
      <c r="B39" s="95"/>
      <c r="C39" s="95"/>
      <c r="D39" s="95"/>
      <c r="E39" s="95"/>
      <c r="F39" s="95"/>
      <c r="G39" s="95"/>
    </row>
    <row r="40" spans="1:7">
      <c r="A40" s="148" t="s">
        <v>243</v>
      </c>
      <c r="B40" s="95"/>
      <c r="C40" s="95"/>
      <c r="D40" s="95"/>
      <c r="E40" s="95"/>
      <c r="F40" s="95"/>
      <c r="G40" s="95"/>
    </row>
    <row r="41" spans="1:7">
      <c r="A41" s="149" t="s">
        <v>244</v>
      </c>
      <c r="B41" s="95">
        <f>SUM(B42:B49)</f>
        <v>0</v>
      </c>
      <c r="C41" s="95">
        <f t="shared" ref="C41:G41" si="10">SUM(C42:C49)</f>
        <v>0</v>
      </c>
      <c r="D41" s="95">
        <f t="shared" si="10"/>
        <v>0</v>
      </c>
      <c r="E41" s="95">
        <f t="shared" si="10"/>
        <v>0</v>
      </c>
      <c r="F41" s="95">
        <f t="shared" si="10"/>
        <v>0</v>
      </c>
      <c r="G41" s="95">
        <f t="shared" si="10"/>
        <v>0</v>
      </c>
    </row>
    <row r="42" spans="1:7">
      <c r="A42" s="150" t="s">
        <v>245</v>
      </c>
      <c r="B42" s="95">
        <v>0</v>
      </c>
      <c r="C42" s="95">
        <v>0</v>
      </c>
      <c r="D42" s="95">
        <f t="shared" ref="D42:D49" si="11">B42+C42</f>
        <v>0</v>
      </c>
      <c r="E42" s="95">
        <v>0</v>
      </c>
      <c r="F42" s="95">
        <v>0</v>
      </c>
      <c r="G42" s="95">
        <f t="shared" ref="G42:G49" si="12">F42-B42</f>
        <v>0</v>
      </c>
    </row>
    <row r="43" spans="1:7">
      <c r="A43" s="150" t="s">
        <v>246</v>
      </c>
      <c r="B43" s="95">
        <v>0</v>
      </c>
      <c r="C43" s="95">
        <v>0</v>
      </c>
      <c r="D43" s="95">
        <f t="shared" si="11"/>
        <v>0</v>
      </c>
      <c r="E43" s="95">
        <v>0</v>
      </c>
      <c r="F43" s="95">
        <v>0</v>
      </c>
      <c r="G43" s="95">
        <f t="shared" si="12"/>
        <v>0</v>
      </c>
    </row>
    <row r="44" spans="1:7">
      <c r="A44" s="150" t="s">
        <v>247</v>
      </c>
      <c r="B44" s="95">
        <v>0</v>
      </c>
      <c r="C44" s="95">
        <v>0</v>
      </c>
      <c r="D44" s="95">
        <f t="shared" si="11"/>
        <v>0</v>
      </c>
      <c r="E44" s="95">
        <v>0</v>
      </c>
      <c r="F44" s="95">
        <v>0</v>
      </c>
      <c r="G44" s="95">
        <f t="shared" si="12"/>
        <v>0</v>
      </c>
    </row>
    <row r="45" spans="1:7" ht="22.5">
      <c r="A45" s="154" t="s">
        <v>248</v>
      </c>
      <c r="B45" s="95">
        <v>0</v>
      </c>
      <c r="C45" s="95">
        <v>0</v>
      </c>
      <c r="D45" s="95">
        <f t="shared" si="11"/>
        <v>0</v>
      </c>
      <c r="E45" s="95">
        <v>0</v>
      </c>
      <c r="F45" s="95">
        <v>0</v>
      </c>
      <c r="G45" s="95">
        <f t="shared" si="12"/>
        <v>0</v>
      </c>
    </row>
    <row r="46" spans="1:7">
      <c r="A46" s="150" t="s">
        <v>249</v>
      </c>
      <c r="B46" s="95">
        <v>0</v>
      </c>
      <c r="C46" s="95">
        <v>0</v>
      </c>
      <c r="D46" s="95">
        <f t="shared" si="11"/>
        <v>0</v>
      </c>
      <c r="E46" s="95">
        <v>0</v>
      </c>
      <c r="F46" s="95">
        <v>0</v>
      </c>
      <c r="G46" s="95">
        <f t="shared" si="12"/>
        <v>0</v>
      </c>
    </row>
    <row r="47" spans="1:7">
      <c r="A47" s="150" t="s">
        <v>250</v>
      </c>
      <c r="B47" s="95">
        <v>0</v>
      </c>
      <c r="C47" s="95">
        <v>0</v>
      </c>
      <c r="D47" s="95">
        <f t="shared" si="11"/>
        <v>0</v>
      </c>
      <c r="E47" s="95">
        <v>0</v>
      </c>
      <c r="F47" s="95">
        <v>0</v>
      </c>
      <c r="G47" s="95">
        <f t="shared" si="12"/>
        <v>0</v>
      </c>
    </row>
    <row r="48" spans="1:7">
      <c r="A48" s="150" t="s">
        <v>251</v>
      </c>
      <c r="B48" s="95">
        <v>0</v>
      </c>
      <c r="C48" s="95">
        <v>0</v>
      </c>
      <c r="D48" s="95">
        <f t="shared" si="11"/>
        <v>0</v>
      </c>
      <c r="E48" s="95">
        <v>0</v>
      </c>
      <c r="F48" s="95">
        <v>0</v>
      </c>
      <c r="G48" s="95">
        <f t="shared" si="12"/>
        <v>0</v>
      </c>
    </row>
    <row r="49" spans="1:7">
      <c r="A49" s="150" t="s">
        <v>252</v>
      </c>
      <c r="B49" s="95">
        <v>0</v>
      </c>
      <c r="C49" s="95">
        <v>0</v>
      </c>
      <c r="D49" s="95">
        <f t="shared" si="11"/>
        <v>0</v>
      </c>
      <c r="E49" s="95">
        <v>0</v>
      </c>
      <c r="F49" s="95">
        <v>0</v>
      </c>
      <c r="G49" s="95">
        <f t="shared" si="12"/>
        <v>0</v>
      </c>
    </row>
    <row r="50" spans="1:7">
      <c r="A50" s="149" t="s">
        <v>253</v>
      </c>
      <c r="B50" s="95">
        <f>SUM(B51:B54)</f>
        <v>0</v>
      </c>
      <c r="C50" s="95">
        <f t="shared" ref="C50:G50" si="13">SUM(C51:C54)</f>
        <v>0</v>
      </c>
      <c r="D50" s="95">
        <f t="shared" si="13"/>
        <v>0</v>
      </c>
      <c r="E50" s="95">
        <f t="shared" si="13"/>
        <v>0</v>
      </c>
      <c r="F50" s="95">
        <f t="shared" si="13"/>
        <v>0</v>
      </c>
      <c r="G50" s="95">
        <f t="shared" si="13"/>
        <v>0</v>
      </c>
    </row>
    <row r="51" spans="1:7">
      <c r="A51" s="150" t="s">
        <v>254</v>
      </c>
      <c r="B51" s="95">
        <v>0</v>
      </c>
      <c r="C51" s="95">
        <v>0</v>
      </c>
      <c r="D51" s="95">
        <f t="shared" ref="D51:D54" si="14">B51+C51</f>
        <v>0</v>
      </c>
      <c r="E51" s="95">
        <v>0</v>
      </c>
      <c r="F51" s="95">
        <v>0</v>
      </c>
      <c r="G51" s="95">
        <f t="shared" ref="G51:G54" si="15">F51-B51</f>
        <v>0</v>
      </c>
    </row>
    <row r="52" spans="1:7">
      <c r="A52" s="150" t="s">
        <v>255</v>
      </c>
      <c r="B52" s="95">
        <v>0</v>
      </c>
      <c r="C52" s="95">
        <v>0</v>
      </c>
      <c r="D52" s="95">
        <f t="shared" si="14"/>
        <v>0</v>
      </c>
      <c r="E52" s="95">
        <v>0</v>
      </c>
      <c r="F52" s="95">
        <v>0</v>
      </c>
      <c r="G52" s="95">
        <f t="shared" si="15"/>
        <v>0</v>
      </c>
    </row>
    <row r="53" spans="1:7">
      <c r="A53" s="150" t="s">
        <v>256</v>
      </c>
      <c r="B53" s="95">
        <v>0</v>
      </c>
      <c r="C53" s="95">
        <v>0</v>
      </c>
      <c r="D53" s="95">
        <f t="shared" si="14"/>
        <v>0</v>
      </c>
      <c r="E53" s="95">
        <v>0</v>
      </c>
      <c r="F53" s="95">
        <v>0</v>
      </c>
      <c r="G53" s="95">
        <f t="shared" si="15"/>
        <v>0</v>
      </c>
    </row>
    <row r="54" spans="1:7">
      <c r="A54" s="150" t="s">
        <v>257</v>
      </c>
      <c r="B54" s="95">
        <v>0</v>
      </c>
      <c r="C54" s="95">
        <v>0</v>
      </c>
      <c r="D54" s="95">
        <f t="shared" si="14"/>
        <v>0</v>
      </c>
      <c r="E54" s="95">
        <v>0</v>
      </c>
      <c r="F54" s="95">
        <v>0</v>
      </c>
      <c r="G54" s="95">
        <f t="shared" si="15"/>
        <v>0</v>
      </c>
    </row>
    <row r="55" spans="1:7">
      <c r="A55" s="149" t="s">
        <v>258</v>
      </c>
      <c r="B55" s="95">
        <f>SUM(B56:B57)</f>
        <v>0</v>
      </c>
      <c r="C55" s="95">
        <f t="shared" ref="C55:G55" si="16">SUM(C56:C57)</f>
        <v>0</v>
      </c>
      <c r="D55" s="95">
        <f t="shared" si="16"/>
        <v>0</v>
      </c>
      <c r="E55" s="95">
        <f t="shared" si="16"/>
        <v>0</v>
      </c>
      <c r="F55" s="95">
        <f t="shared" si="16"/>
        <v>0</v>
      </c>
      <c r="G55" s="95">
        <f t="shared" si="16"/>
        <v>0</v>
      </c>
    </row>
    <row r="56" spans="1:7">
      <c r="A56" s="150" t="s">
        <v>259</v>
      </c>
      <c r="B56" s="95"/>
      <c r="C56" s="95"/>
      <c r="D56" s="95">
        <f t="shared" ref="D56:D59" si="17">B56+C56</f>
        <v>0</v>
      </c>
      <c r="E56" s="95"/>
      <c r="F56" s="95"/>
      <c r="G56" s="95">
        <f t="shared" ref="G56:G59" si="18">F56-B56</f>
        <v>0</v>
      </c>
    </row>
    <row r="57" spans="1:7">
      <c r="A57" s="150" t="s">
        <v>260</v>
      </c>
      <c r="B57" s="95"/>
      <c r="C57" s="95"/>
      <c r="D57" s="95">
        <f t="shared" si="17"/>
        <v>0</v>
      </c>
      <c r="E57" s="95"/>
      <c r="F57" s="95"/>
      <c r="G57" s="95">
        <f t="shared" si="18"/>
        <v>0</v>
      </c>
    </row>
    <row r="58" spans="1:7">
      <c r="A58" s="149" t="s">
        <v>565</v>
      </c>
      <c r="B58" s="95">
        <v>0</v>
      </c>
      <c r="C58" s="95">
        <v>0</v>
      </c>
      <c r="D58" s="95">
        <f t="shared" si="17"/>
        <v>0</v>
      </c>
      <c r="E58" s="95">
        <v>0</v>
      </c>
      <c r="F58" s="95">
        <v>0</v>
      </c>
      <c r="G58" s="95">
        <f t="shared" si="18"/>
        <v>0</v>
      </c>
    </row>
    <row r="59" spans="1:7">
      <c r="A59" s="149" t="s">
        <v>262</v>
      </c>
      <c r="B59" s="95">
        <v>0</v>
      </c>
      <c r="C59" s="95">
        <v>0</v>
      </c>
      <c r="D59" s="95">
        <f t="shared" si="17"/>
        <v>0</v>
      </c>
      <c r="E59" s="95">
        <v>0</v>
      </c>
      <c r="F59" s="95">
        <v>0</v>
      </c>
      <c r="G59" s="95">
        <f t="shared" si="18"/>
        <v>0</v>
      </c>
    </row>
    <row r="60" spans="1:7">
      <c r="A60" s="148" t="s">
        <v>263</v>
      </c>
      <c r="B60" s="151">
        <f t="shared" ref="B60:G60" si="19">B41+B50+B55+B58+B59</f>
        <v>0</v>
      </c>
      <c r="C60" s="151">
        <f t="shared" si="19"/>
        <v>0</v>
      </c>
      <c r="D60" s="151">
        <f t="shared" si="19"/>
        <v>0</v>
      </c>
      <c r="E60" s="151">
        <f t="shared" si="19"/>
        <v>0</v>
      </c>
      <c r="F60" s="151">
        <f t="shared" si="19"/>
        <v>0</v>
      </c>
      <c r="G60" s="151">
        <f t="shared" si="19"/>
        <v>0</v>
      </c>
    </row>
    <row r="61" spans="1:7" ht="5.0999999999999996" customHeight="1">
      <c r="A61" s="153"/>
      <c r="B61" s="95"/>
      <c r="C61" s="95"/>
      <c r="D61" s="95"/>
      <c r="E61" s="95"/>
      <c r="F61" s="95"/>
      <c r="G61" s="95"/>
    </row>
    <row r="62" spans="1:7">
      <c r="A62" s="148" t="s">
        <v>264</v>
      </c>
      <c r="B62" s="151">
        <f>SUM(B63)</f>
        <v>0</v>
      </c>
      <c r="C62" s="151">
        <f t="shared" ref="C62:G62" si="20">SUM(C63)</f>
        <v>0</v>
      </c>
      <c r="D62" s="151">
        <f t="shared" si="20"/>
        <v>0</v>
      </c>
      <c r="E62" s="151">
        <f t="shared" si="20"/>
        <v>0</v>
      </c>
      <c r="F62" s="151">
        <f t="shared" si="20"/>
        <v>0</v>
      </c>
      <c r="G62" s="151">
        <f t="shared" si="20"/>
        <v>0</v>
      </c>
    </row>
    <row r="63" spans="1:7">
      <c r="A63" s="149" t="s">
        <v>265</v>
      </c>
      <c r="B63" s="95">
        <v>0</v>
      </c>
      <c r="C63" s="95">
        <v>0</v>
      </c>
      <c r="D63" s="95">
        <f t="shared" ref="D63" si="21">B63+C63</f>
        <v>0</v>
      </c>
      <c r="E63" s="95">
        <v>0</v>
      </c>
      <c r="F63" s="95">
        <v>0</v>
      </c>
      <c r="G63" s="95">
        <f>F63-B63</f>
        <v>0</v>
      </c>
    </row>
    <row r="64" spans="1:7" ht="5.0999999999999996" customHeight="1">
      <c r="A64" s="153"/>
      <c r="B64" s="95"/>
      <c r="C64" s="95"/>
      <c r="D64" s="95"/>
      <c r="E64" s="95"/>
      <c r="F64" s="95"/>
      <c r="G64" s="95"/>
    </row>
    <row r="65" spans="1:7">
      <c r="A65" s="148" t="s">
        <v>266</v>
      </c>
      <c r="B65" s="151">
        <f t="shared" ref="B65:G65" si="22">B37+B60+B62</f>
        <v>31284671</v>
      </c>
      <c r="C65" s="151">
        <f t="shared" si="22"/>
        <v>0</v>
      </c>
      <c r="D65" s="151">
        <f t="shared" si="22"/>
        <v>31284671</v>
      </c>
      <c r="E65" s="151">
        <f t="shared" si="22"/>
        <v>10859170.65</v>
      </c>
      <c r="F65" s="151">
        <f t="shared" si="22"/>
        <v>10859170.65</v>
      </c>
      <c r="G65" s="151">
        <f t="shared" si="22"/>
        <v>-20425500.350000001</v>
      </c>
    </row>
    <row r="66" spans="1:7" ht="5.0999999999999996" customHeight="1">
      <c r="A66" s="153"/>
      <c r="B66" s="95"/>
      <c r="C66" s="95"/>
      <c r="D66" s="95"/>
      <c r="E66" s="95"/>
      <c r="F66" s="95"/>
      <c r="G66" s="95"/>
    </row>
    <row r="67" spans="1:7">
      <c r="A67" s="148" t="s">
        <v>267</v>
      </c>
      <c r="B67" s="95"/>
      <c r="C67" s="95"/>
      <c r="D67" s="95"/>
      <c r="E67" s="95"/>
      <c r="F67" s="95"/>
      <c r="G67" s="95"/>
    </row>
    <row r="68" spans="1:7">
      <c r="A68" s="149" t="s">
        <v>268</v>
      </c>
      <c r="B68" s="95">
        <v>0</v>
      </c>
      <c r="C68" s="95">
        <v>0</v>
      </c>
      <c r="D68" s="95">
        <f t="shared" ref="D68:D69" si="23">B68+C68</f>
        <v>0</v>
      </c>
      <c r="E68" s="95">
        <v>0</v>
      </c>
      <c r="F68" s="95">
        <v>0</v>
      </c>
      <c r="G68" s="95">
        <f t="shared" ref="G68:G69" si="24">F68-B68</f>
        <v>0</v>
      </c>
    </row>
    <row r="69" spans="1:7">
      <c r="A69" s="149" t="s">
        <v>269</v>
      </c>
      <c r="B69" s="95"/>
      <c r="C69" s="95"/>
      <c r="D69" s="95">
        <f t="shared" si="23"/>
        <v>0</v>
      </c>
      <c r="E69" s="95"/>
      <c r="F69" s="95"/>
      <c r="G69" s="95">
        <f t="shared" si="24"/>
        <v>0</v>
      </c>
    </row>
    <row r="70" spans="1:7">
      <c r="A70" s="155" t="s">
        <v>270</v>
      </c>
      <c r="B70" s="93">
        <f>B68+B69</f>
        <v>0</v>
      </c>
      <c r="C70" s="93">
        <f t="shared" ref="C70:G70" si="25">C68+C69</f>
        <v>0</v>
      </c>
      <c r="D70" s="93">
        <f t="shared" si="25"/>
        <v>0</v>
      </c>
      <c r="E70" s="93">
        <f t="shared" si="25"/>
        <v>0</v>
      </c>
      <c r="F70" s="93">
        <f t="shared" si="25"/>
        <v>0</v>
      </c>
      <c r="G70" s="93">
        <f t="shared" si="25"/>
        <v>0</v>
      </c>
    </row>
    <row r="71" spans="1:7" ht="5.0999999999999996" customHeight="1">
      <c r="A71" s="156"/>
      <c r="B71" s="102"/>
      <c r="C71" s="102"/>
      <c r="D71" s="102"/>
      <c r="E71" s="102"/>
      <c r="F71" s="102"/>
      <c r="G71" s="102"/>
    </row>
    <row r="72" spans="1:7">
      <c r="E72" s="157"/>
      <c r="F72" s="157"/>
    </row>
    <row r="73" spans="1:7">
      <c r="A73" s="141" t="s">
        <v>566</v>
      </c>
      <c r="B73" s="158">
        <v>0</v>
      </c>
      <c r="C73" s="158">
        <v>0</v>
      </c>
      <c r="D73" s="158">
        <f>B73+C73</f>
        <v>0</v>
      </c>
      <c r="E73" s="158">
        <v>0</v>
      </c>
      <c r="F73" s="158">
        <v>0</v>
      </c>
      <c r="G73" s="158">
        <f>F73-B73</f>
        <v>0</v>
      </c>
    </row>
  </sheetData>
  <mergeCells count="2">
    <mergeCell ref="A1:G1"/>
    <mergeCell ref="B2:F2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H155"/>
  <sheetViews>
    <sheetView showGridLines="0" zoomScale="75" zoomScaleNormal="75" workbookViewId="0">
      <selection activeCell="D43" sqref="D43"/>
    </sheetView>
  </sheetViews>
  <sheetFormatPr baseColWidth="10" defaultRowHeight="12.75"/>
  <cols>
    <col min="1" max="1" width="4.140625" style="159" customWidth="1"/>
    <col min="2" max="2" width="77.85546875" style="159" customWidth="1"/>
    <col min="3" max="8" width="14.42578125" style="159" customWidth="1"/>
    <col min="9" max="16384" width="11.42578125" style="159"/>
  </cols>
  <sheetData>
    <row r="1" spans="1:8" ht="45.95" customHeight="1">
      <c r="A1" s="222" t="s">
        <v>567</v>
      </c>
      <c r="B1" s="223"/>
      <c r="C1" s="223"/>
      <c r="D1" s="223"/>
      <c r="E1" s="223"/>
      <c r="F1" s="223"/>
      <c r="G1" s="223"/>
      <c r="H1" s="224"/>
    </row>
    <row r="2" spans="1:8">
      <c r="A2" s="222"/>
      <c r="B2" s="225"/>
      <c r="C2" s="226" t="s">
        <v>271</v>
      </c>
      <c r="D2" s="226"/>
      <c r="E2" s="226"/>
      <c r="F2" s="226"/>
      <c r="G2" s="226"/>
      <c r="H2" s="161"/>
    </row>
    <row r="3" spans="1:8" ht="22.5">
      <c r="A3" s="227" t="s">
        <v>1</v>
      </c>
      <c r="B3" s="228"/>
      <c r="C3" s="160" t="s">
        <v>273</v>
      </c>
      <c r="D3" s="162" t="s">
        <v>274</v>
      </c>
      <c r="E3" s="160" t="s">
        <v>275</v>
      </c>
      <c r="F3" s="160" t="s">
        <v>167</v>
      </c>
      <c r="G3" s="160" t="s">
        <v>276</v>
      </c>
      <c r="H3" s="163" t="s">
        <v>272</v>
      </c>
    </row>
    <row r="4" spans="1:8">
      <c r="A4" s="229" t="s">
        <v>277</v>
      </c>
      <c r="B4" s="230"/>
      <c r="C4" s="164">
        <f>C5+C13+C23+C33+C43+C53+C57+C66+C70</f>
        <v>31284671</v>
      </c>
      <c r="D4" s="164">
        <f t="shared" ref="D4:H4" si="0">D5+D13+D23+D33+D43+D53+D57+D66+D70</f>
        <v>0</v>
      </c>
      <c r="E4" s="164">
        <f t="shared" si="0"/>
        <v>31284671</v>
      </c>
      <c r="F4" s="164">
        <f t="shared" si="0"/>
        <v>0</v>
      </c>
      <c r="G4" s="164">
        <f t="shared" si="0"/>
        <v>0</v>
      </c>
      <c r="H4" s="164">
        <f t="shared" si="0"/>
        <v>31284671</v>
      </c>
    </row>
    <row r="5" spans="1:8">
      <c r="A5" s="218" t="s">
        <v>278</v>
      </c>
      <c r="B5" s="219"/>
      <c r="C5" s="165">
        <f>SUM(C6:C12)</f>
        <v>15696260.120000001</v>
      </c>
      <c r="D5" s="165">
        <f t="shared" ref="D5:H5" si="1">SUM(D6:D12)</f>
        <v>0</v>
      </c>
      <c r="E5" s="165">
        <f t="shared" si="1"/>
        <v>15696260.120000001</v>
      </c>
      <c r="F5" s="165">
        <f t="shared" si="1"/>
        <v>0</v>
      </c>
      <c r="G5" s="165">
        <f t="shared" si="1"/>
        <v>0</v>
      </c>
      <c r="H5" s="165">
        <f t="shared" si="1"/>
        <v>15696260.120000001</v>
      </c>
    </row>
    <row r="6" spans="1:8">
      <c r="A6" s="166" t="s">
        <v>568</v>
      </c>
      <c r="B6" s="167" t="s">
        <v>279</v>
      </c>
      <c r="C6" s="168">
        <v>7865258.5199999996</v>
      </c>
      <c r="D6" s="168">
        <v>0</v>
      </c>
      <c r="E6" s="168">
        <f>C6+D6</f>
        <v>7865258.5199999996</v>
      </c>
      <c r="F6" s="168">
        <v>0</v>
      </c>
      <c r="G6" s="168">
        <v>0</v>
      </c>
      <c r="H6" s="168">
        <f>E6-F6</f>
        <v>7865258.5199999996</v>
      </c>
    </row>
    <row r="7" spans="1:8">
      <c r="A7" s="166" t="s">
        <v>569</v>
      </c>
      <c r="B7" s="167" t="s">
        <v>280</v>
      </c>
      <c r="C7" s="168">
        <v>87942.6</v>
      </c>
      <c r="D7" s="168">
        <v>0</v>
      </c>
      <c r="E7" s="168">
        <f t="shared" ref="E7:E12" si="2">C7+D7</f>
        <v>87942.6</v>
      </c>
      <c r="F7" s="168">
        <v>0</v>
      </c>
      <c r="G7" s="168">
        <v>0</v>
      </c>
      <c r="H7" s="168">
        <f t="shared" ref="H7:H70" si="3">E7-F7</f>
        <v>87942.6</v>
      </c>
    </row>
    <row r="8" spans="1:8">
      <c r="A8" s="166" t="s">
        <v>570</v>
      </c>
      <c r="B8" s="167" t="s">
        <v>281</v>
      </c>
      <c r="C8" s="168">
        <v>2863479.72</v>
      </c>
      <c r="D8" s="168">
        <v>0</v>
      </c>
      <c r="E8" s="168">
        <f t="shared" si="2"/>
        <v>2863479.72</v>
      </c>
      <c r="F8" s="168">
        <v>0</v>
      </c>
      <c r="G8" s="168">
        <v>0</v>
      </c>
      <c r="H8" s="168">
        <f t="shared" si="3"/>
        <v>2863479.72</v>
      </c>
    </row>
    <row r="9" spans="1:8">
      <c r="A9" s="166" t="s">
        <v>571</v>
      </c>
      <c r="B9" s="167" t="s">
        <v>282</v>
      </c>
      <c r="C9" s="168">
        <v>1799486.49</v>
      </c>
      <c r="D9" s="168">
        <v>0</v>
      </c>
      <c r="E9" s="168">
        <f t="shared" si="2"/>
        <v>1799486.49</v>
      </c>
      <c r="F9" s="168">
        <v>0</v>
      </c>
      <c r="G9" s="168">
        <v>0</v>
      </c>
      <c r="H9" s="168">
        <f t="shared" si="3"/>
        <v>1799486.49</v>
      </c>
    </row>
    <row r="10" spans="1:8">
      <c r="A10" s="166" t="s">
        <v>572</v>
      </c>
      <c r="B10" s="167" t="s">
        <v>283</v>
      </c>
      <c r="C10" s="168">
        <v>3080092.79</v>
      </c>
      <c r="D10" s="168">
        <v>0</v>
      </c>
      <c r="E10" s="168">
        <f t="shared" si="2"/>
        <v>3080092.79</v>
      </c>
      <c r="F10" s="168">
        <v>0</v>
      </c>
      <c r="G10" s="168">
        <v>0</v>
      </c>
      <c r="H10" s="168">
        <f t="shared" si="3"/>
        <v>3080092.79</v>
      </c>
    </row>
    <row r="11" spans="1:8">
      <c r="A11" s="166" t="s">
        <v>573</v>
      </c>
      <c r="B11" s="167" t="s">
        <v>284</v>
      </c>
      <c r="C11" s="168">
        <v>0</v>
      </c>
      <c r="D11" s="168">
        <v>0</v>
      </c>
      <c r="E11" s="168">
        <f t="shared" si="2"/>
        <v>0</v>
      </c>
      <c r="F11" s="168">
        <v>0</v>
      </c>
      <c r="G11" s="168">
        <v>0</v>
      </c>
      <c r="H11" s="168">
        <f t="shared" si="3"/>
        <v>0</v>
      </c>
    </row>
    <row r="12" spans="1:8">
      <c r="A12" s="166" t="s">
        <v>574</v>
      </c>
      <c r="B12" s="167" t="s">
        <v>285</v>
      </c>
      <c r="C12" s="168">
        <v>0</v>
      </c>
      <c r="D12" s="168">
        <v>0</v>
      </c>
      <c r="E12" s="168">
        <f t="shared" si="2"/>
        <v>0</v>
      </c>
      <c r="F12" s="168">
        <v>0</v>
      </c>
      <c r="G12" s="168">
        <v>0</v>
      </c>
      <c r="H12" s="168">
        <f t="shared" si="3"/>
        <v>0</v>
      </c>
    </row>
    <row r="13" spans="1:8">
      <c r="A13" s="218" t="s">
        <v>286</v>
      </c>
      <c r="B13" s="219"/>
      <c r="C13" s="165">
        <f>SUM(C14:C22)</f>
        <v>2376494</v>
      </c>
      <c r="D13" s="165">
        <f t="shared" ref="D13:G13" si="4">SUM(D14:D22)</f>
        <v>0</v>
      </c>
      <c r="E13" s="165">
        <f t="shared" si="4"/>
        <v>2376494</v>
      </c>
      <c r="F13" s="165">
        <f t="shared" si="4"/>
        <v>0</v>
      </c>
      <c r="G13" s="165">
        <f t="shared" si="4"/>
        <v>0</v>
      </c>
      <c r="H13" s="165">
        <f t="shared" si="3"/>
        <v>2376494</v>
      </c>
    </row>
    <row r="14" spans="1:8">
      <c r="A14" s="166" t="s">
        <v>575</v>
      </c>
      <c r="B14" s="167" t="s">
        <v>287</v>
      </c>
      <c r="C14" s="168">
        <v>278666</v>
      </c>
      <c r="D14" s="168">
        <v>0</v>
      </c>
      <c r="E14" s="168">
        <f t="shared" ref="E14:E22" si="5">C14+D14</f>
        <v>278666</v>
      </c>
      <c r="F14" s="168">
        <v>0</v>
      </c>
      <c r="G14" s="168">
        <v>0</v>
      </c>
      <c r="H14" s="168">
        <f t="shared" si="3"/>
        <v>278666</v>
      </c>
    </row>
    <row r="15" spans="1:8">
      <c r="A15" s="166" t="s">
        <v>576</v>
      </c>
      <c r="B15" s="167" t="s">
        <v>288</v>
      </c>
      <c r="C15" s="168">
        <v>100000</v>
      </c>
      <c r="D15" s="168">
        <v>0</v>
      </c>
      <c r="E15" s="168">
        <f t="shared" si="5"/>
        <v>100000</v>
      </c>
      <c r="F15" s="168">
        <v>0</v>
      </c>
      <c r="G15" s="168">
        <v>0</v>
      </c>
      <c r="H15" s="168">
        <f t="shared" si="3"/>
        <v>100000</v>
      </c>
    </row>
    <row r="16" spans="1:8">
      <c r="A16" s="166" t="s">
        <v>577</v>
      </c>
      <c r="B16" s="167" t="s">
        <v>289</v>
      </c>
      <c r="C16" s="168">
        <v>0</v>
      </c>
      <c r="D16" s="168">
        <v>0</v>
      </c>
      <c r="E16" s="168">
        <f t="shared" si="5"/>
        <v>0</v>
      </c>
      <c r="F16" s="168">
        <v>0</v>
      </c>
      <c r="G16" s="168">
        <v>0</v>
      </c>
      <c r="H16" s="168">
        <f t="shared" si="3"/>
        <v>0</v>
      </c>
    </row>
    <row r="17" spans="1:8">
      <c r="A17" s="166" t="s">
        <v>578</v>
      </c>
      <c r="B17" s="167" t="s">
        <v>290</v>
      </c>
      <c r="C17" s="168">
        <v>860874</v>
      </c>
      <c r="D17" s="168">
        <v>0</v>
      </c>
      <c r="E17" s="168">
        <f t="shared" si="5"/>
        <v>860874</v>
      </c>
      <c r="F17" s="168">
        <v>0</v>
      </c>
      <c r="G17" s="168">
        <v>0</v>
      </c>
      <c r="H17" s="168">
        <f t="shared" si="3"/>
        <v>860874</v>
      </c>
    </row>
    <row r="18" spans="1:8">
      <c r="A18" s="166" t="s">
        <v>579</v>
      </c>
      <c r="B18" s="167" t="s">
        <v>291</v>
      </c>
      <c r="C18" s="168">
        <v>550112</v>
      </c>
      <c r="D18" s="168">
        <v>0</v>
      </c>
      <c r="E18" s="168">
        <f t="shared" si="5"/>
        <v>550112</v>
      </c>
      <c r="F18" s="168">
        <v>0</v>
      </c>
      <c r="G18" s="168">
        <v>0</v>
      </c>
      <c r="H18" s="168">
        <f t="shared" si="3"/>
        <v>550112</v>
      </c>
    </row>
    <row r="19" spans="1:8">
      <c r="A19" s="166" t="s">
        <v>580</v>
      </c>
      <c r="B19" s="167" t="s">
        <v>292</v>
      </c>
      <c r="C19" s="168">
        <v>306692</v>
      </c>
      <c r="D19" s="168">
        <v>0</v>
      </c>
      <c r="E19" s="168">
        <f t="shared" si="5"/>
        <v>306692</v>
      </c>
      <c r="F19" s="168">
        <v>0</v>
      </c>
      <c r="G19" s="168">
        <v>0</v>
      </c>
      <c r="H19" s="168">
        <f t="shared" si="3"/>
        <v>306692</v>
      </c>
    </row>
    <row r="20" spans="1:8">
      <c r="A20" s="166" t="s">
        <v>581</v>
      </c>
      <c r="B20" s="167" t="s">
        <v>293</v>
      </c>
      <c r="C20" s="168">
        <v>111600</v>
      </c>
      <c r="D20" s="168">
        <v>0</v>
      </c>
      <c r="E20" s="168">
        <f t="shared" si="5"/>
        <v>111600</v>
      </c>
      <c r="F20" s="168">
        <v>0</v>
      </c>
      <c r="G20" s="168">
        <v>0</v>
      </c>
      <c r="H20" s="168">
        <f t="shared" si="3"/>
        <v>111600</v>
      </c>
    </row>
    <row r="21" spans="1:8">
      <c r="A21" s="166" t="s">
        <v>582</v>
      </c>
      <c r="B21" s="167" t="s">
        <v>294</v>
      </c>
      <c r="C21" s="168">
        <v>0</v>
      </c>
      <c r="D21" s="168">
        <v>0</v>
      </c>
      <c r="E21" s="168">
        <f t="shared" si="5"/>
        <v>0</v>
      </c>
      <c r="F21" s="168">
        <v>0</v>
      </c>
      <c r="G21" s="168">
        <v>0</v>
      </c>
      <c r="H21" s="168">
        <f t="shared" si="3"/>
        <v>0</v>
      </c>
    </row>
    <row r="22" spans="1:8">
      <c r="A22" s="166" t="s">
        <v>583</v>
      </c>
      <c r="B22" s="167" t="s">
        <v>295</v>
      </c>
      <c r="C22" s="168">
        <v>168550</v>
      </c>
      <c r="D22" s="168">
        <v>0</v>
      </c>
      <c r="E22" s="168">
        <f t="shared" si="5"/>
        <v>168550</v>
      </c>
      <c r="F22" s="168">
        <v>0</v>
      </c>
      <c r="G22" s="168">
        <v>0</v>
      </c>
      <c r="H22" s="168">
        <f t="shared" si="3"/>
        <v>168550</v>
      </c>
    </row>
    <row r="23" spans="1:8">
      <c r="A23" s="218" t="s">
        <v>296</v>
      </c>
      <c r="B23" s="219"/>
      <c r="C23" s="165">
        <f>SUM(C24:C32)</f>
        <v>10715006.880000001</v>
      </c>
      <c r="D23" s="165">
        <f t="shared" ref="D23:G23" si="6">SUM(D24:D32)</f>
        <v>0</v>
      </c>
      <c r="E23" s="165">
        <f t="shared" si="6"/>
        <v>10715006.880000001</v>
      </c>
      <c r="F23" s="165">
        <f t="shared" si="6"/>
        <v>0</v>
      </c>
      <c r="G23" s="165">
        <f t="shared" si="6"/>
        <v>0</v>
      </c>
      <c r="H23" s="165">
        <f t="shared" si="3"/>
        <v>10715006.880000001</v>
      </c>
    </row>
    <row r="24" spans="1:8">
      <c r="A24" s="166" t="s">
        <v>584</v>
      </c>
      <c r="B24" s="167" t="s">
        <v>297</v>
      </c>
      <c r="C24" s="168">
        <v>8272550</v>
      </c>
      <c r="D24" s="168">
        <v>0</v>
      </c>
      <c r="E24" s="168">
        <f t="shared" ref="E24:E32" si="7">C24+D24</f>
        <v>8272550</v>
      </c>
      <c r="F24" s="168">
        <v>0</v>
      </c>
      <c r="G24" s="168">
        <v>0</v>
      </c>
      <c r="H24" s="168">
        <f t="shared" si="3"/>
        <v>8272550</v>
      </c>
    </row>
    <row r="25" spans="1:8">
      <c r="A25" s="166" t="s">
        <v>585</v>
      </c>
      <c r="B25" s="167" t="s">
        <v>298</v>
      </c>
      <c r="C25" s="168">
        <v>226251</v>
      </c>
      <c r="D25" s="168">
        <v>0</v>
      </c>
      <c r="E25" s="168">
        <f t="shared" si="7"/>
        <v>226251</v>
      </c>
      <c r="F25" s="168">
        <v>0</v>
      </c>
      <c r="G25" s="168">
        <v>0</v>
      </c>
      <c r="H25" s="168">
        <f t="shared" si="3"/>
        <v>226251</v>
      </c>
    </row>
    <row r="26" spans="1:8">
      <c r="A26" s="166" t="s">
        <v>586</v>
      </c>
      <c r="B26" s="167" t="s">
        <v>299</v>
      </c>
      <c r="C26" s="168">
        <v>808750.88</v>
      </c>
      <c r="D26" s="168">
        <v>0</v>
      </c>
      <c r="E26" s="168">
        <f t="shared" si="7"/>
        <v>808750.88</v>
      </c>
      <c r="F26" s="168">
        <v>0</v>
      </c>
      <c r="G26" s="168">
        <v>0</v>
      </c>
      <c r="H26" s="168">
        <f t="shared" si="3"/>
        <v>808750.88</v>
      </c>
    </row>
    <row r="27" spans="1:8">
      <c r="A27" s="166" t="s">
        <v>587</v>
      </c>
      <c r="B27" s="167" t="s">
        <v>300</v>
      </c>
      <c r="C27" s="168">
        <v>30000</v>
      </c>
      <c r="D27" s="168">
        <v>0</v>
      </c>
      <c r="E27" s="168">
        <f t="shared" si="7"/>
        <v>30000</v>
      </c>
      <c r="F27" s="168">
        <v>0</v>
      </c>
      <c r="G27" s="168">
        <v>0</v>
      </c>
      <c r="H27" s="168">
        <f t="shared" si="3"/>
        <v>30000</v>
      </c>
    </row>
    <row r="28" spans="1:8">
      <c r="A28" s="166" t="s">
        <v>588</v>
      </c>
      <c r="B28" s="167" t="s">
        <v>301</v>
      </c>
      <c r="C28" s="168">
        <v>749027</v>
      </c>
      <c r="D28" s="168">
        <v>0</v>
      </c>
      <c r="E28" s="168">
        <f t="shared" si="7"/>
        <v>749027</v>
      </c>
      <c r="F28" s="168">
        <v>0</v>
      </c>
      <c r="G28" s="168">
        <v>0</v>
      </c>
      <c r="H28" s="168">
        <f t="shared" si="3"/>
        <v>749027</v>
      </c>
    </row>
    <row r="29" spans="1:8">
      <c r="A29" s="166" t="s">
        <v>589</v>
      </c>
      <c r="B29" s="167" t="s">
        <v>302</v>
      </c>
      <c r="C29" s="168">
        <v>95000</v>
      </c>
      <c r="D29" s="168">
        <v>0</v>
      </c>
      <c r="E29" s="168">
        <f t="shared" si="7"/>
        <v>95000</v>
      </c>
      <c r="F29" s="168">
        <v>0</v>
      </c>
      <c r="G29" s="168">
        <v>0</v>
      </c>
      <c r="H29" s="168">
        <f t="shared" si="3"/>
        <v>95000</v>
      </c>
    </row>
    <row r="30" spans="1:8">
      <c r="A30" s="166" t="s">
        <v>590</v>
      </c>
      <c r="B30" s="167" t="s">
        <v>303</v>
      </c>
      <c r="C30" s="168">
        <v>19500</v>
      </c>
      <c r="D30" s="168">
        <v>0</v>
      </c>
      <c r="E30" s="168">
        <f t="shared" si="7"/>
        <v>19500</v>
      </c>
      <c r="F30" s="168">
        <v>0</v>
      </c>
      <c r="G30" s="168">
        <v>0</v>
      </c>
      <c r="H30" s="168">
        <f t="shared" si="3"/>
        <v>19500</v>
      </c>
    </row>
    <row r="31" spans="1:8">
      <c r="A31" s="166" t="s">
        <v>591</v>
      </c>
      <c r="B31" s="167" t="s">
        <v>304</v>
      </c>
      <c r="C31" s="168">
        <v>30000</v>
      </c>
      <c r="D31" s="168">
        <v>0</v>
      </c>
      <c r="E31" s="168">
        <f t="shared" si="7"/>
        <v>30000</v>
      </c>
      <c r="F31" s="168">
        <v>0</v>
      </c>
      <c r="G31" s="168">
        <v>0</v>
      </c>
      <c r="H31" s="168">
        <f t="shared" si="3"/>
        <v>30000</v>
      </c>
    </row>
    <row r="32" spans="1:8">
      <c r="A32" s="166" t="s">
        <v>592</v>
      </c>
      <c r="B32" s="167" t="s">
        <v>305</v>
      </c>
      <c r="C32" s="168">
        <v>483928</v>
      </c>
      <c r="D32" s="168">
        <v>0</v>
      </c>
      <c r="E32" s="168">
        <f t="shared" si="7"/>
        <v>483928</v>
      </c>
      <c r="F32" s="168">
        <v>0</v>
      </c>
      <c r="G32" s="168">
        <v>0</v>
      </c>
      <c r="H32" s="168">
        <f t="shared" si="3"/>
        <v>483928</v>
      </c>
    </row>
    <row r="33" spans="1:8">
      <c r="A33" s="218" t="s">
        <v>306</v>
      </c>
      <c r="B33" s="219"/>
      <c r="C33" s="165">
        <f>SUM(C34:C42)</f>
        <v>0</v>
      </c>
      <c r="D33" s="165">
        <f t="shared" ref="D33:G33" si="8">SUM(D34:D42)</f>
        <v>0</v>
      </c>
      <c r="E33" s="165">
        <f t="shared" si="8"/>
        <v>0</v>
      </c>
      <c r="F33" s="165">
        <f t="shared" si="8"/>
        <v>0</v>
      </c>
      <c r="G33" s="165">
        <f t="shared" si="8"/>
        <v>0</v>
      </c>
      <c r="H33" s="165">
        <f t="shared" si="3"/>
        <v>0</v>
      </c>
    </row>
    <row r="34" spans="1:8">
      <c r="A34" s="166" t="s">
        <v>593</v>
      </c>
      <c r="B34" s="167" t="s">
        <v>307</v>
      </c>
      <c r="C34" s="168">
        <v>0</v>
      </c>
      <c r="D34" s="168">
        <v>0</v>
      </c>
      <c r="E34" s="168">
        <f t="shared" ref="E34:E42" si="9">C34+D34</f>
        <v>0</v>
      </c>
      <c r="F34" s="168">
        <v>0</v>
      </c>
      <c r="G34" s="168">
        <v>0</v>
      </c>
      <c r="H34" s="168">
        <f t="shared" si="3"/>
        <v>0</v>
      </c>
    </row>
    <row r="35" spans="1:8">
      <c r="A35" s="166" t="s">
        <v>594</v>
      </c>
      <c r="B35" s="167" t="s">
        <v>308</v>
      </c>
      <c r="C35" s="168">
        <v>0</v>
      </c>
      <c r="D35" s="168">
        <v>0</v>
      </c>
      <c r="E35" s="168">
        <f t="shared" si="9"/>
        <v>0</v>
      </c>
      <c r="F35" s="168">
        <v>0</v>
      </c>
      <c r="G35" s="168">
        <v>0</v>
      </c>
      <c r="H35" s="168">
        <f t="shared" si="3"/>
        <v>0</v>
      </c>
    </row>
    <row r="36" spans="1:8">
      <c r="A36" s="166" t="s">
        <v>595</v>
      </c>
      <c r="B36" s="167" t="s">
        <v>309</v>
      </c>
      <c r="C36" s="168">
        <v>0</v>
      </c>
      <c r="D36" s="168">
        <v>0</v>
      </c>
      <c r="E36" s="168">
        <f t="shared" si="9"/>
        <v>0</v>
      </c>
      <c r="F36" s="168">
        <v>0</v>
      </c>
      <c r="G36" s="168">
        <v>0</v>
      </c>
      <c r="H36" s="168">
        <f t="shared" si="3"/>
        <v>0</v>
      </c>
    </row>
    <row r="37" spans="1:8">
      <c r="A37" s="166" t="s">
        <v>596</v>
      </c>
      <c r="B37" s="167" t="s">
        <v>310</v>
      </c>
      <c r="C37" s="168">
        <v>0</v>
      </c>
      <c r="D37" s="168">
        <v>0</v>
      </c>
      <c r="E37" s="168">
        <f t="shared" si="9"/>
        <v>0</v>
      </c>
      <c r="F37" s="168">
        <v>0</v>
      </c>
      <c r="G37" s="168">
        <v>0</v>
      </c>
      <c r="H37" s="168">
        <f t="shared" si="3"/>
        <v>0</v>
      </c>
    </row>
    <row r="38" spans="1:8">
      <c r="A38" s="166" t="s">
        <v>597</v>
      </c>
      <c r="B38" s="167" t="s">
        <v>311</v>
      </c>
      <c r="C38" s="168">
        <v>0</v>
      </c>
      <c r="D38" s="168">
        <v>0</v>
      </c>
      <c r="E38" s="168">
        <f t="shared" si="9"/>
        <v>0</v>
      </c>
      <c r="F38" s="168">
        <v>0</v>
      </c>
      <c r="G38" s="168">
        <v>0</v>
      </c>
      <c r="H38" s="168">
        <f t="shared" si="3"/>
        <v>0</v>
      </c>
    </row>
    <row r="39" spans="1:8">
      <c r="A39" s="166" t="s">
        <v>598</v>
      </c>
      <c r="B39" s="167" t="s">
        <v>312</v>
      </c>
      <c r="C39" s="168">
        <v>0</v>
      </c>
      <c r="D39" s="168">
        <v>0</v>
      </c>
      <c r="E39" s="168">
        <f t="shared" si="9"/>
        <v>0</v>
      </c>
      <c r="F39" s="168">
        <v>0</v>
      </c>
      <c r="G39" s="168">
        <v>0</v>
      </c>
      <c r="H39" s="168">
        <f t="shared" si="3"/>
        <v>0</v>
      </c>
    </row>
    <row r="40" spans="1:8">
      <c r="A40" s="169"/>
      <c r="B40" s="167" t="s">
        <v>313</v>
      </c>
      <c r="C40" s="168">
        <v>0</v>
      </c>
      <c r="D40" s="168">
        <v>0</v>
      </c>
      <c r="E40" s="168">
        <f t="shared" si="9"/>
        <v>0</v>
      </c>
      <c r="F40" s="168">
        <v>0</v>
      </c>
      <c r="G40" s="168">
        <v>0</v>
      </c>
      <c r="H40" s="168">
        <f t="shared" si="3"/>
        <v>0</v>
      </c>
    </row>
    <row r="41" spans="1:8">
      <c r="A41" s="169"/>
      <c r="B41" s="167" t="s">
        <v>314</v>
      </c>
      <c r="C41" s="168">
        <v>0</v>
      </c>
      <c r="D41" s="168">
        <v>0</v>
      </c>
      <c r="E41" s="168">
        <f t="shared" si="9"/>
        <v>0</v>
      </c>
      <c r="F41" s="168">
        <v>0</v>
      </c>
      <c r="G41" s="168">
        <v>0</v>
      </c>
      <c r="H41" s="168">
        <f t="shared" si="3"/>
        <v>0</v>
      </c>
    </row>
    <row r="42" spans="1:8">
      <c r="A42" s="166" t="s">
        <v>599</v>
      </c>
      <c r="B42" s="167" t="s">
        <v>315</v>
      </c>
      <c r="C42" s="168">
        <v>0</v>
      </c>
      <c r="D42" s="168">
        <v>0</v>
      </c>
      <c r="E42" s="168">
        <f t="shared" si="9"/>
        <v>0</v>
      </c>
      <c r="F42" s="168">
        <v>0</v>
      </c>
      <c r="G42" s="168">
        <v>0</v>
      </c>
      <c r="H42" s="168">
        <f t="shared" si="3"/>
        <v>0</v>
      </c>
    </row>
    <row r="43" spans="1:8">
      <c r="A43" s="218" t="s">
        <v>316</v>
      </c>
      <c r="B43" s="219"/>
      <c r="C43" s="165">
        <f>SUM(C44:C52)</f>
        <v>1841492</v>
      </c>
      <c r="D43" s="165">
        <f t="shared" ref="D43:G43" si="10">SUM(D44:D52)</f>
        <v>0</v>
      </c>
      <c r="E43" s="165">
        <f t="shared" si="10"/>
        <v>1841492</v>
      </c>
      <c r="F43" s="165">
        <f t="shared" si="10"/>
        <v>0</v>
      </c>
      <c r="G43" s="165">
        <f t="shared" si="10"/>
        <v>0</v>
      </c>
      <c r="H43" s="165">
        <f t="shared" si="3"/>
        <v>1841492</v>
      </c>
    </row>
    <row r="44" spans="1:8">
      <c r="A44" s="166" t="s">
        <v>600</v>
      </c>
      <c r="B44" s="167" t="s">
        <v>317</v>
      </c>
      <c r="C44" s="168">
        <v>88501</v>
      </c>
      <c r="D44" s="168">
        <v>0</v>
      </c>
      <c r="E44" s="168">
        <f t="shared" ref="E44:E52" si="11">C44+D44</f>
        <v>88501</v>
      </c>
      <c r="F44" s="168">
        <v>0</v>
      </c>
      <c r="G44" s="168">
        <v>0</v>
      </c>
      <c r="H44" s="168">
        <f t="shared" si="3"/>
        <v>88501</v>
      </c>
    </row>
    <row r="45" spans="1:8">
      <c r="A45" s="166" t="s">
        <v>601</v>
      </c>
      <c r="B45" s="167" t="s">
        <v>318</v>
      </c>
      <c r="C45" s="168">
        <v>0</v>
      </c>
      <c r="D45" s="168">
        <v>0</v>
      </c>
      <c r="E45" s="168">
        <f t="shared" si="11"/>
        <v>0</v>
      </c>
      <c r="F45" s="168">
        <v>0</v>
      </c>
      <c r="G45" s="168">
        <v>0</v>
      </c>
      <c r="H45" s="168">
        <f t="shared" si="3"/>
        <v>0</v>
      </c>
    </row>
    <row r="46" spans="1:8">
      <c r="A46" s="166" t="s">
        <v>602</v>
      </c>
      <c r="B46" s="167" t="s">
        <v>319</v>
      </c>
      <c r="C46" s="168">
        <v>0</v>
      </c>
      <c r="D46" s="168">
        <v>0</v>
      </c>
      <c r="E46" s="168">
        <f t="shared" si="11"/>
        <v>0</v>
      </c>
      <c r="F46" s="168">
        <v>0</v>
      </c>
      <c r="G46" s="168">
        <v>0</v>
      </c>
      <c r="H46" s="168">
        <f t="shared" si="3"/>
        <v>0</v>
      </c>
    </row>
    <row r="47" spans="1:8">
      <c r="A47" s="166" t="s">
        <v>603</v>
      </c>
      <c r="B47" s="167" t="s">
        <v>320</v>
      </c>
      <c r="C47" s="168">
        <v>1700001</v>
      </c>
      <c r="D47" s="168">
        <v>0</v>
      </c>
      <c r="E47" s="168">
        <f t="shared" si="11"/>
        <v>1700001</v>
      </c>
      <c r="F47" s="168">
        <v>0</v>
      </c>
      <c r="G47" s="168">
        <v>0</v>
      </c>
      <c r="H47" s="168">
        <f t="shared" si="3"/>
        <v>1700001</v>
      </c>
    </row>
    <row r="48" spans="1:8">
      <c r="A48" s="166" t="s">
        <v>604</v>
      </c>
      <c r="B48" s="167" t="s">
        <v>321</v>
      </c>
      <c r="C48" s="168">
        <v>0</v>
      </c>
      <c r="D48" s="168">
        <v>0</v>
      </c>
      <c r="E48" s="168">
        <f t="shared" si="11"/>
        <v>0</v>
      </c>
      <c r="F48" s="168">
        <v>0</v>
      </c>
      <c r="G48" s="168">
        <v>0</v>
      </c>
      <c r="H48" s="168">
        <f t="shared" si="3"/>
        <v>0</v>
      </c>
    </row>
    <row r="49" spans="1:8">
      <c r="A49" s="166" t="s">
        <v>605</v>
      </c>
      <c r="B49" s="167" t="s">
        <v>322</v>
      </c>
      <c r="C49" s="168">
        <v>52990</v>
      </c>
      <c r="D49" s="168">
        <v>0</v>
      </c>
      <c r="E49" s="168">
        <f t="shared" si="11"/>
        <v>52990</v>
      </c>
      <c r="F49" s="168">
        <v>0</v>
      </c>
      <c r="G49" s="168">
        <v>0</v>
      </c>
      <c r="H49" s="168">
        <f t="shared" si="3"/>
        <v>52990</v>
      </c>
    </row>
    <row r="50" spans="1:8">
      <c r="A50" s="166" t="s">
        <v>606</v>
      </c>
      <c r="B50" s="167" t="s">
        <v>323</v>
      </c>
      <c r="C50" s="168">
        <v>0</v>
      </c>
      <c r="D50" s="168">
        <v>0</v>
      </c>
      <c r="E50" s="168">
        <f t="shared" si="11"/>
        <v>0</v>
      </c>
      <c r="F50" s="168">
        <v>0</v>
      </c>
      <c r="G50" s="168">
        <v>0</v>
      </c>
      <c r="H50" s="168">
        <f t="shared" si="3"/>
        <v>0</v>
      </c>
    </row>
    <row r="51" spans="1:8">
      <c r="A51" s="166" t="s">
        <v>607</v>
      </c>
      <c r="B51" s="167" t="s">
        <v>324</v>
      </c>
      <c r="C51" s="168">
        <v>0</v>
      </c>
      <c r="D51" s="168">
        <v>0</v>
      </c>
      <c r="E51" s="168">
        <f t="shared" si="11"/>
        <v>0</v>
      </c>
      <c r="F51" s="168">
        <v>0</v>
      </c>
      <c r="G51" s="168">
        <v>0</v>
      </c>
      <c r="H51" s="168">
        <f t="shared" si="3"/>
        <v>0</v>
      </c>
    </row>
    <row r="52" spans="1:8">
      <c r="A52" s="166" t="s">
        <v>608</v>
      </c>
      <c r="B52" s="167" t="s">
        <v>325</v>
      </c>
      <c r="C52" s="168">
        <v>0</v>
      </c>
      <c r="D52" s="168">
        <v>0</v>
      </c>
      <c r="E52" s="168">
        <f t="shared" si="11"/>
        <v>0</v>
      </c>
      <c r="F52" s="168">
        <v>0</v>
      </c>
      <c r="G52" s="168">
        <v>0</v>
      </c>
      <c r="H52" s="168">
        <f t="shared" si="3"/>
        <v>0</v>
      </c>
    </row>
    <row r="53" spans="1:8">
      <c r="A53" s="218" t="s">
        <v>326</v>
      </c>
      <c r="B53" s="219"/>
      <c r="C53" s="165">
        <f>SUM(C54:C56)</f>
        <v>400000</v>
      </c>
      <c r="D53" s="165">
        <f t="shared" ref="D53:G53" si="12">SUM(D54:D56)</f>
        <v>0</v>
      </c>
      <c r="E53" s="165">
        <f t="shared" si="12"/>
        <v>400000</v>
      </c>
      <c r="F53" s="165">
        <f t="shared" si="12"/>
        <v>0</v>
      </c>
      <c r="G53" s="165">
        <f t="shared" si="12"/>
        <v>0</v>
      </c>
      <c r="H53" s="165">
        <f t="shared" si="3"/>
        <v>400000</v>
      </c>
    </row>
    <row r="54" spans="1:8">
      <c r="A54" s="166" t="s">
        <v>609</v>
      </c>
      <c r="B54" s="167" t="s">
        <v>327</v>
      </c>
      <c r="C54" s="168">
        <v>400000</v>
      </c>
      <c r="D54" s="168">
        <v>0</v>
      </c>
      <c r="E54" s="168">
        <f t="shared" ref="E54:E56" si="13">C54+D54</f>
        <v>400000</v>
      </c>
      <c r="F54" s="168">
        <v>0</v>
      </c>
      <c r="G54" s="168">
        <v>0</v>
      </c>
      <c r="H54" s="168">
        <f t="shared" si="3"/>
        <v>400000</v>
      </c>
    </row>
    <row r="55" spans="1:8">
      <c r="A55" s="166" t="s">
        <v>610</v>
      </c>
      <c r="B55" s="167" t="s">
        <v>328</v>
      </c>
      <c r="C55" s="168">
        <v>0</v>
      </c>
      <c r="D55" s="168">
        <v>0</v>
      </c>
      <c r="E55" s="168">
        <f t="shared" si="13"/>
        <v>0</v>
      </c>
      <c r="F55" s="168">
        <v>0</v>
      </c>
      <c r="G55" s="168">
        <v>0</v>
      </c>
      <c r="H55" s="168">
        <f t="shared" si="3"/>
        <v>0</v>
      </c>
    </row>
    <row r="56" spans="1:8">
      <c r="A56" s="166" t="s">
        <v>611</v>
      </c>
      <c r="B56" s="167" t="s">
        <v>329</v>
      </c>
      <c r="C56" s="168">
        <v>0</v>
      </c>
      <c r="D56" s="168">
        <v>0</v>
      </c>
      <c r="E56" s="168">
        <f t="shared" si="13"/>
        <v>0</v>
      </c>
      <c r="F56" s="168">
        <v>0</v>
      </c>
      <c r="G56" s="168">
        <v>0</v>
      </c>
      <c r="H56" s="168">
        <f t="shared" si="3"/>
        <v>0</v>
      </c>
    </row>
    <row r="57" spans="1:8">
      <c r="A57" s="218" t="s">
        <v>330</v>
      </c>
      <c r="B57" s="219"/>
      <c r="C57" s="165">
        <f>SUM(C58:C65)</f>
        <v>0</v>
      </c>
      <c r="D57" s="165">
        <f t="shared" ref="D57:G57" si="14">SUM(D58:D65)</f>
        <v>0</v>
      </c>
      <c r="E57" s="165">
        <f t="shared" si="14"/>
        <v>0</v>
      </c>
      <c r="F57" s="165">
        <f t="shared" si="14"/>
        <v>0</v>
      </c>
      <c r="G57" s="165">
        <f t="shared" si="14"/>
        <v>0</v>
      </c>
      <c r="H57" s="165">
        <f t="shared" si="3"/>
        <v>0</v>
      </c>
    </row>
    <row r="58" spans="1:8">
      <c r="A58" s="166" t="s">
        <v>612</v>
      </c>
      <c r="B58" s="167" t="s">
        <v>331</v>
      </c>
      <c r="C58" s="168">
        <v>0</v>
      </c>
      <c r="D58" s="168">
        <v>0</v>
      </c>
      <c r="E58" s="168">
        <f t="shared" ref="E58:E65" si="15">C58+D58</f>
        <v>0</v>
      </c>
      <c r="F58" s="168">
        <v>0</v>
      </c>
      <c r="G58" s="168">
        <v>0</v>
      </c>
      <c r="H58" s="168">
        <f t="shared" si="3"/>
        <v>0</v>
      </c>
    </row>
    <row r="59" spans="1:8">
      <c r="A59" s="166" t="s">
        <v>613</v>
      </c>
      <c r="B59" s="167" t="s">
        <v>332</v>
      </c>
      <c r="C59" s="168">
        <v>0</v>
      </c>
      <c r="D59" s="168">
        <v>0</v>
      </c>
      <c r="E59" s="168">
        <f t="shared" si="15"/>
        <v>0</v>
      </c>
      <c r="F59" s="168">
        <v>0</v>
      </c>
      <c r="G59" s="168">
        <v>0</v>
      </c>
      <c r="H59" s="168">
        <f t="shared" si="3"/>
        <v>0</v>
      </c>
    </row>
    <row r="60" spans="1:8">
      <c r="A60" s="166" t="s">
        <v>614</v>
      </c>
      <c r="B60" s="167" t="s">
        <v>333</v>
      </c>
      <c r="C60" s="168">
        <v>0</v>
      </c>
      <c r="D60" s="168">
        <v>0</v>
      </c>
      <c r="E60" s="168">
        <f t="shared" si="15"/>
        <v>0</v>
      </c>
      <c r="F60" s="168">
        <v>0</v>
      </c>
      <c r="G60" s="168">
        <v>0</v>
      </c>
      <c r="H60" s="168">
        <f t="shared" si="3"/>
        <v>0</v>
      </c>
    </row>
    <row r="61" spans="1:8">
      <c r="A61" s="166" t="s">
        <v>615</v>
      </c>
      <c r="B61" s="167" t="s">
        <v>334</v>
      </c>
      <c r="C61" s="168">
        <v>0</v>
      </c>
      <c r="D61" s="168">
        <v>0</v>
      </c>
      <c r="E61" s="168">
        <f t="shared" si="15"/>
        <v>0</v>
      </c>
      <c r="F61" s="168">
        <v>0</v>
      </c>
      <c r="G61" s="168">
        <v>0</v>
      </c>
      <c r="H61" s="168">
        <f t="shared" si="3"/>
        <v>0</v>
      </c>
    </row>
    <row r="62" spans="1:8">
      <c r="A62" s="166" t="s">
        <v>616</v>
      </c>
      <c r="B62" s="167" t="s">
        <v>335</v>
      </c>
      <c r="C62" s="168">
        <v>0</v>
      </c>
      <c r="D62" s="168">
        <v>0</v>
      </c>
      <c r="E62" s="168">
        <f t="shared" si="15"/>
        <v>0</v>
      </c>
      <c r="F62" s="168">
        <v>0</v>
      </c>
      <c r="G62" s="168">
        <v>0</v>
      </c>
      <c r="H62" s="168">
        <f t="shared" si="3"/>
        <v>0</v>
      </c>
    </row>
    <row r="63" spans="1:8">
      <c r="A63" s="166"/>
      <c r="B63" s="167" t="s">
        <v>617</v>
      </c>
      <c r="C63" s="168">
        <v>0</v>
      </c>
      <c r="D63" s="168">
        <v>0</v>
      </c>
      <c r="E63" s="168">
        <f t="shared" si="15"/>
        <v>0</v>
      </c>
      <c r="F63" s="168">
        <v>0</v>
      </c>
      <c r="G63" s="168">
        <v>0</v>
      </c>
      <c r="H63" s="168">
        <f t="shared" si="3"/>
        <v>0</v>
      </c>
    </row>
    <row r="64" spans="1:8">
      <c r="A64" s="166" t="s">
        <v>618</v>
      </c>
      <c r="B64" s="167" t="s">
        <v>336</v>
      </c>
      <c r="C64" s="168">
        <v>0</v>
      </c>
      <c r="D64" s="168">
        <v>0</v>
      </c>
      <c r="E64" s="168">
        <f t="shared" si="15"/>
        <v>0</v>
      </c>
      <c r="F64" s="168">
        <v>0</v>
      </c>
      <c r="G64" s="168">
        <v>0</v>
      </c>
      <c r="H64" s="168">
        <f t="shared" si="3"/>
        <v>0</v>
      </c>
    </row>
    <row r="65" spans="1:8">
      <c r="A65" s="166" t="s">
        <v>619</v>
      </c>
      <c r="B65" s="167" t="s">
        <v>337</v>
      </c>
      <c r="C65" s="168">
        <v>0</v>
      </c>
      <c r="D65" s="168">
        <v>0</v>
      </c>
      <c r="E65" s="168">
        <f t="shared" si="15"/>
        <v>0</v>
      </c>
      <c r="F65" s="168">
        <v>0</v>
      </c>
      <c r="G65" s="168">
        <v>0</v>
      </c>
      <c r="H65" s="168">
        <f t="shared" si="3"/>
        <v>0</v>
      </c>
    </row>
    <row r="66" spans="1:8">
      <c r="A66" s="218" t="s">
        <v>338</v>
      </c>
      <c r="B66" s="219"/>
      <c r="C66" s="165">
        <f>SUM(C67:C69)</f>
        <v>0</v>
      </c>
      <c r="D66" s="165">
        <f t="shared" ref="D66:G66" si="16">SUM(D67:D69)</f>
        <v>0</v>
      </c>
      <c r="E66" s="165">
        <f t="shared" si="16"/>
        <v>0</v>
      </c>
      <c r="F66" s="165">
        <f t="shared" si="16"/>
        <v>0</v>
      </c>
      <c r="G66" s="165">
        <f t="shared" si="16"/>
        <v>0</v>
      </c>
      <c r="H66" s="165">
        <f t="shared" si="3"/>
        <v>0</v>
      </c>
    </row>
    <row r="67" spans="1:8">
      <c r="A67" s="166" t="s">
        <v>620</v>
      </c>
      <c r="B67" s="167" t="s">
        <v>339</v>
      </c>
      <c r="C67" s="168">
        <v>0</v>
      </c>
      <c r="D67" s="168">
        <v>0</v>
      </c>
      <c r="E67" s="168">
        <f t="shared" ref="E67:E69" si="17">C67+D67</f>
        <v>0</v>
      </c>
      <c r="F67" s="168">
        <v>0</v>
      </c>
      <c r="G67" s="168">
        <v>0</v>
      </c>
      <c r="H67" s="168">
        <f t="shared" si="3"/>
        <v>0</v>
      </c>
    </row>
    <row r="68" spans="1:8">
      <c r="A68" s="166" t="s">
        <v>621</v>
      </c>
      <c r="B68" s="167" t="s">
        <v>340</v>
      </c>
      <c r="C68" s="168">
        <v>0</v>
      </c>
      <c r="D68" s="168">
        <v>0</v>
      </c>
      <c r="E68" s="168">
        <f t="shared" si="17"/>
        <v>0</v>
      </c>
      <c r="F68" s="168">
        <v>0</v>
      </c>
      <c r="G68" s="168">
        <v>0</v>
      </c>
      <c r="H68" s="168">
        <f t="shared" si="3"/>
        <v>0</v>
      </c>
    </row>
    <row r="69" spans="1:8">
      <c r="A69" s="166" t="s">
        <v>622</v>
      </c>
      <c r="B69" s="167" t="s">
        <v>341</v>
      </c>
      <c r="C69" s="168">
        <v>0</v>
      </c>
      <c r="D69" s="168">
        <v>0</v>
      </c>
      <c r="E69" s="168">
        <f t="shared" si="17"/>
        <v>0</v>
      </c>
      <c r="F69" s="168">
        <v>0</v>
      </c>
      <c r="G69" s="168">
        <v>0</v>
      </c>
      <c r="H69" s="168">
        <f t="shared" si="3"/>
        <v>0</v>
      </c>
    </row>
    <row r="70" spans="1:8">
      <c r="A70" s="218" t="s">
        <v>342</v>
      </c>
      <c r="B70" s="219"/>
      <c r="C70" s="165">
        <f>SUM(C71:C77)</f>
        <v>255418</v>
      </c>
      <c r="D70" s="165">
        <f t="shared" ref="D70:G70" si="18">SUM(D71:D77)</f>
        <v>0</v>
      </c>
      <c r="E70" s="165">
        <f t="shared" si="18"/>
        <v>255418</v>
      </c>
      <c r="F70" s="165">
        <f t="shared" si="18"/>
        <v>0</v>
      </c>
      <c r="G70" s="165">
        <f t="shared" si="18"/>
        <v>0</v>
      </c>
      <c r="H70" s="165">
        <f t="shared" si="3"/>
        <v>255418</v>
      </c>
    </row>
    <row r="71" spans="1:8">
      <c r="A71" s="166" t="s">
        <v>623</v>
      </c>
      <c r="B71" s="167" t="s">
        <v>343</v>
      </c>
      <c r="C71" s="168">
        <v>0</v>
      </c>
      <c r="D71" s="168">
        <v>0</v>
      </c>
      <c r="E71" s="168">
        <f t="shared" ref="E71:E77" si="19">C71+D71</f>
        <v>0</v>
      </c>
      <c r="F71" s="168">
        <v>0</v>
      </c>
      <c r="G71" s="168">
        <v>0</v>
      </c>
      <c r="H71" s="168">
        <f t="shared" ref="H71:H77" si="20">E71-F71</f>
        <v>0</v>
      </c>
    </row>
    <row r="72" spans="1:8">
      <c r="A72" s="166" t="s">
        <v>624</v>
      </c>
      <c r="B72" s="167" t="s">
        <v>344</v>
      </c>
      <c r="C72" s="168">
        <v>0</v>
      </c>
      <c r="D72" s="168">
        <v>0</v>
      </c>
      <c r="E72" s="168">
        <f t="shared" si="19"/>
        <v>0</v>
      </c>
      <c r="F72" s="168">
        <v>0</v>
      </c>
      <c r="G72" s="168">
        <v>0</v>
      </c>
      <c r="H72" s="168">
        <f t="shared" si="20"/>
        <v>0</v>
      </c>
    </row>
    <row r="73" spans="1:8">
      <c r="A73" s="166" t="s">
        <v>625</v>
      </c>
      <c r="B73" s="167" t="s">
        <v>345</v>
      </c>
      <c r="C73" s="168">
        <v>0</v>
      </c>
      <c r="D73" s="168">
        <v>0</v>
      </c>
      <c r="E73" s="168">
        <f t="shared" si="19"/>
        <v>0</v>
      </c>
      <c r="F73" s="168">
        <v>0</v>
      </c>
      <c r="G73" s="168">
        <v>0</v>
      </c>
      <c r="H73" s="168">
        <f t="shared" si="20"/>
        <v>0</v>
      </c>
    </row>
    <row r="74" spans="1:8">
      <c r="A74" s="166" t="s">
        <v>626</v>
      </c>
      <c r="B74" s="167" t="s">
        <v>346</v>
      </c>
      <c r="C74" s="168">
        <v>0</v>
      </c>
      <c r="D74" s="168">
        <v>0</v>
      </c>
      <c r="E74" s="168">
        <f t="shared" si="19"/>
        <v>0</v>
      </c>
      <c r="F74" s="168">
        <v>0</v>
      </c>
      <c r="G74" s="168">
        <v>0</v>
      </c>
      <c r="H74" s="168">
        <f t="shared" si="20"/>
        <v>0</v>
      </c>
    </row>
    <row r="75" spans="1:8">
      <c r="A75" s="166" t="s">
        <v>627</v>
      </c>
      <c r="B75" s="167" t="s">
        <v>347</v>
      </c>
      <c r="C75" s="168">
        <v>0</v>
      </c>
      <c r="D75" s="168">
        <v>0</v>
      </c>
      <c r="E75" s="168">
        <f t="shared" si="19"/>
        <v>0</v>
      </c>
      <c r="F75" s="168">
        <v>0</v>
      </c>
      <c r="G75" s="168">
        <v>0</v>
      </c>
      <c r="H75" s="168">
        <f t="shared" si="20"/>
        <v>0</v>
      </c>
    </row>
    <row r="76" spans="1:8">
      <c r="A76" s="166" t="s">
        <v>628</v>
      </c>
      <c r="B76" s="167" t="s">
        <v>348</v>
      </c>
      <c r="C76" s="168">
        <v>0</v>
      </c>
      <c r="D76" s="168">
        <v>0</v>
      </c>
      <c r="E76" s="168">
        <f t="shared" si="19"/>
        <v>0</v>
      </c>
      <c r="F76" s="168">
        <v>0</v>
      </c>
      <c r="G76" s="168">
        <v>0</v>
      </c>
      <c r="H76" s="168">
        <f t="shared" si="20"/>
        <v>0</v>
      </c>
    </row>
    <row r="77" spans="1:8">
      <c r="A77" s="166" t="s">
        <v>629</v>
      </c>
      <c r="B77" s="167" t="s">
        <v>349</v>
      </c>
      <c r="C77" s="168">
        <v>255418</v>
      </c>
      <c r="D77" s="168">
        <v>0</v>
      </c>
      <c r="E77" s="168">
        <f t="shared" si="19"/>
        <v>255418</v>
      </c>
      <c r="F77" s="168">
        <v>0</v>
      </c>
      <c r="G77" s="168">
        <v>0</v>
      </c>
      <c r="H77" s="168">
        <f t="shared" si="20"/>
        <v>255418</v>
      </c>
    </row>
    <row r="78" spans="1:8" ht="5.0999999999999996" customHeight="1">
      <c r="A78" s="170"/>
      <c r="B78" s="171"/>
      <c r="C78" s="93"/>
      <c r="D78" s="93"/>
      <c r="E78" s="93"/>
      <c r="F78" s="93"/>
      <c r="G78" s="93"/>
      <c r="H78" s="93"/>
    </row>
    <row r="79" spans="1:8">
      <c r="A79" s="220" t="s">
        <v>350</v>
      </c>
      <c r="B79" s="221"/>
      <c r="C79" s="93">
        <f>C80+C88+C98+C108+C118+C128+C132+C141+C145</f>
        <v>0</v>
      </c>
      <c r="D79" s="93">
        <f t="shared" ref="D79:H79" si="21">D80+D88+D98+D108+D118+D128+D132+D141+D145</f>
        <v>0</v>
      </c>
      <c r="E79" s="93">
        <f t="shared" si="21"/>
        <v>0</v>
      </c>
      <c r="F79" s="93">
        <f t="shared" si="21"/>
        <v>0</v>
      </c>
      <c r="G79" s="93">
        <f t="shared" si="21"/>
        <v>0</v>
      </c>
      <c r="H79" s="93">
        <f t="shared" si="21"/>
        <v>0</v>
      </c>
    </row>
    <row r="80" spans="1:8">
      <c r="A80" s="214" t="s">
        <v>278</v>
      </c>
      <c r="B80" s="215"/>
      <c r="C80" s="93">
        <f>SUM(C81:C87)</f>
        <v>0</v>
      </c>
      <c r="D80" s="93">
        <f t="shared" ref="D80:H80" si="22">SUM(D81:D87)</f>
        <v>0</v>
      </c>
      <c r="E80" s="93">
        <f t="shared" si="22"/>
        <v>0</v>
      </c>
      <c r="F80" s="93">
        <f t="shared" si="22"/>
        <v>0</v>
      </c>
      <c r="G80" s="93">
        <f t="shared" si="22"/>
        <v>0</v>
      </c>
      <c r="H80" s="93">
        <f t="shared" si="22"/>
        <v>0</v>
      </c>
    </row>
    <row r="81" spans="1:8">
      <c r="A81" s="166" t="s">
        <v>630</v>
      </c>
      <c r="B81" s="172" t="s">
        <v>279</v>
      </c>
      <c r="C81" s="168">
        <v>0</v>
      </c>
      <c r="D81" s="168">
        <v>0</v>
      </c>
      <c r="E81" s="168">
        <f t="shared" ref="E81:E87" si="23">C81+D81</f>
        <v>0</v>
      </c>
      <c r="F81" s="168">
        <v>0</v>
      </c>
      <c r="G81" s="168">
        <v>0</v>
      </c>
      <c r="H81" s="95">
        <f t="shared" ref="H81:H144" si="24">E81-F81</f>
        <v>0</v>
      </c>
    </row>
    <row r="82" spans="1:8">
      <c r="A82" s="166" t="s">
        <v>631</v>
      </c>
      <c r="B82" s="172" t="s">
        <v>280</v>
      </c>
      <c r="C82" s="168">
        <v>0</v>
      </c>
      <c r="D82" s="168">
        <v>0</v>
      </c>
      <c r="E82" s="168">
        <f t="shared" si="23"/>
        <v>0</v>
      </c>
      <c r="F82" s="168">
        <v>0</v>
      </c>
      <c r="G82" s="168">
        <v>0</v>
      </c>
      <c r="H82" s="95">
        <f t="shared" si="24"/>
        <v>0</v>
      </c>
    </row>
    <row r="83" spans="1:8">
      <c r="A83" s="166" t="s">
        <v>632</v>
      </c>
      <c r="B83" s="172" t="s">
        <v>281</v>
      </c>
      <c r="C83" s="168">
        <v>0</v>
      </c>
      <c r="D83" s="168">
        <v>0</v>
      </c>
      <c r="E83" s="168">
        <f t="shared" si="23"/>
        <v>0</v>
      </c>
      <c r="F83" s="168">
        <v>0</v>
      </c>
      <c r="G83" s="168">
        <v>0</v>
      </c>
      <c r="H83" s="95">
        <f t="shared" si="24"/>
        <v>0</v>
      </c>
    </row>
    <row r="84" spans="1:8">
      <c r="A84" s="166" t="s">
        <v>633</v>
      </c>
      <c r="B84" s="172" t="s">
        <v>282</v>
      </c>
      <c r="C84" s="168">
        <v>0</v>
      </c>
      <c r="D84" s="168">
        <v>0</v>
      </c>
      <c r="E84" s="168">
        <f t="shared" si="23"/>
        <v>0</v>
      </c>
      <c r="F84" s="168">
        <v>0</v>
      </c>
      <c r="G84" s="168">
        <v>0</v>
      </c>
      <c r="H84" s="95">
        <f t="shared" si="24"/>
        <v>0</v>
      </c>
    </row>
    <row r="85" spans="1:8">
      <c r="A85" s="166" t="s">
        <v>634</v>
      </c>
      <c r="B85" s="172" t="s">
        <v>283</v>
      </c>
      <c r="C85" s="168">
        <v>0</v>
      </c>
      <c r="D85" s="168">
        <v>0</v>
      </c>
      <c r="E85" s="168">
        <f t="shared" si="23"/>
        <v>0</v>
      </c>
      <c r="F85" s="168">
        <v>0</v>
      </c>
      <c r="G85" s="168">
        <v>0</v>
      </c>
      <c r="H85" s="95">
        <f t="shared" si="24"/>
        <v>0</v>
      </c>
    </row>
    <row r="86" spans="1:8">
      <c r="A86" s="166" t="s">
        <v>635</v>
      </c>
      <c r="B86" s="172" t="s">
        <v>284</v>
      </c>
      <c r="C86" s="168">
        <v>0</v>
      </c>
      <c r="D86" s="168">
        <v>0</v>
      </c>
      <c r="E86" s="168">
        <f t="shared" si="23"/>
        <v>0</v>
      </c>
      <c r="F86" s="168">
        <v>0</v>
      </c>
      <c r="G86" s="168">
        <v>0</v>
      </c>
      <c r="H86" s="95">
        <f t="shared" si="24"/>
        <v>0</v>
      </c>
    </row>
    <row r="87" spans="1:8">
      <c r="A87" s="166" t="s">
        <v>636</v>
      </c>
      <c r="B87" s="172" t="s">
        <v>285</v>
      </c>
      <c r="C87" s="168">
        <v>0</v>
      </c>
      <c r="D87" s="168">
        <v>0</v>
      </c>
      <c r="E87" s="168">
        <f t="shared" si="23"/>
        <v>0</v>
      </c>
      <c r="F87" s="168">
        <v>0</v>
      </c>
      <c r="G87" s="168">
        <v>0</v>
      </c>
      <c r="H87" s="95">
        <f t="shared" si="24"/>
        <v>0</v>
      </c>
    </row>
    <row r="88" spans="1:8">
      <c r="A88" s="214" t="s">
        <v>286</v>
      </c>
      <c r="B88" s="215"/>
      <c r="C88" s="93">
        <f>SUM(C89:C97)</f>
        <v>0</v>
      </c>
      <c r="D88" s="93">
        <f t="shared" ref="D88:G88" si="25">SUM(D89:D97)</f>
        <v>0</v>
      </c>
      <c r="E88" s="93">
        <f t="shared" si="25"/>
        <v>0</v>
      </c>
      <c r="F88" s="93">
        <f t="shared" si="25"/>
        <v>0</v>
      </c>
      <c r="G88" s="93">
        <f t="shared" si="25"/>
        <v>0</v>
      </c>
      <c r="H88" s="93">
        <f t="shared" si="24"/>
        <v>0</v>
      </c>
    </row>
    <row r="89" spans="1:8">
      <c r="A89" s="166" t="s">
        <v>637</v>
      </c>
      <c r="B89" s="172" t="s">
        <v>287</v>
      </c>
      <c r="C89" s="168">
        <v>0</v>
      </c>
      <c r="D89" s="168">
        <v>0</v>
      </c>
      <c r="E89" s="168">
        <f t="shared" ref="E89:E97" si="26">C89+D89</f>
        <v>0</v>
      </c>
      <c r="F89" s="168">
        <v>0</v>
      </c>
      <c r="G89" s="168">
        <v>0</v>
      </c>
      <c r="H89" s="95">
        <f t="shared" si="24"/>
        <v>0</v>
      </c>
    </row>
    <row r="90" spans="1:8">
      <c r="A90" s="166" t="s">
        <v>638</v>
      </c>
      <c r="B90" s="172" t="s">
        <v>288</v>
      </c>
      <c r="C90" s="168">
        <v>0</v>
      </c>
      <c r="D90" s="168">
        <v>0</v>
      </c>
      <c r="E90" s="168">
        <f t="shared" si="26"/>
        <v>0</v>
      </c>
      <c r="F90" s="168">
        <v>0</v>
      </c>
      <c r="G90" s="168">
        <v>0</v>
      </c>
      <c r="H90" s="95">
        <f t="shared" si="24"/>
        <v>0</v>
      </c>
    </row>
    <row r="91" spans="1:8">
      <c r="A91" s="166" t="s">
        <v>639</v>
      </c>
      <c r="B91" s="172" t="s">
        <v>289</v>
      </c>
      <c r="C91" s="168">
        <v>0</v>
      </c>
      <c r="D91" s="168">
        <v>0</v>
      </c>
      <c r="E91" s="168">
        <f t="shared" si="26"/>
        <v>0</v>
      </c>
      <c r="F91" s="168">
        <v>0</v>
      </c>
      <c r="G91" s="168">
        <v>0</v>
      </c>
      <c r="H91" s="95">
        <f t="shared" si="24"/>
        <v>0</v>
      </c>
    </row>
    <row r="92" spans="1:8">
      <c r="A92" s="166" t="s">
        <v>640</v>
      </c>
      <c r="B92" s="172" t="s">
        <v>290</v>
      </c>
      <c r="C92" s="168">
        <v>0</v>
      </c>
      <c r="D92" s="168">
        <v>0</v>
      </c>
      <c r="E92" s="168">
        <f t="shared" si="26"/>
        <v>0</v>
      </c>
      <c r="F92" s="168">
        <v>0</v>
      </c>
      <c r="G92" s="168">
        <v>0</v>
      </c>
      <c r="H92" s="95">
        <f t="shared" si="24"/>
        <v>0</v>
      </c>
    </row>
    <row r="93" spans="1:8">
      <c r="A93" s="166" t="s">
        <v>641</v>
      </c>
      <c r="B93" s="172" t="s">
        <v>291</v>
      </c>
      <c r="C93" s="168">
        <v>0</v>
      </c>
      <c r="D93" s="168">
        <v>0</v>
      </c>
      <c r="E93" s="168">
        <f t="shared" si="26"/>
        <v>0</v>
      </c>
      <c r="F93" s="168">
        <v>0</v>
      </c>
      <c r="G93" s="168">
        <v>0</v>
      </c>
      <c r="H93" s="95">
        <f t="shared" si="24"/>
        <v>0</v>
      </c>
    </row>
    <row r="94" spans="1:8">
      <c r="A94" s="166" t="s">
        <v>642</v>
      </c>
      <c r="B94" s="172" t="s">
        <v>292</v>
      </c>
      <c r="C94" s="168">
        <v>0</v>
      </c>
      <c r="D94" s="168">
        <v>0</v>
      </c>
      <c r="E94" s="168">
        <f t="shared" si="26"/>
        <v>0</v>
      </c>
      <c r="F94" s="168">
        <v>0</v>
      </c>
      <c r="G94" s="168">
        <v>0</v>
      </c>
      <c r="H94" s="95">
        <f t="shared" si="24"/>
        <v>0</v>
      </c>
    </row>
    <row r="95" spans="1:8">
      <c r="A95" s="166" t="s">
        <v>643</v>
      </c>
      <c r="B95" s="172" t="s">
        <v>293</v>
      </c>
      <c r="C95" s="168">
        <v>0</v>
      </c>
      <c r="D95" s="168">
        <v>0</v>
      </c>
      <c r="E95" s="168">
        <f t="shared" si="26"/>
        <v>0</v>
      </c>
      <c r="F95" s="168">
        <v>0</v>
      </c>
      <c r="G95" s="168">
        <v>0</v>
      </c>
      <c r="H95" s="95">
        <f t="shared" si="24"/>
        <v>0</v>
      </c>
    </row>
    <row r="96" spans="1:8">
      <c r="A96" s="166" t="s">
        <v>644</v>
      </c>
      <c r="B96" s="172" t="s">
        <v>294</v>
      </c>
      <c r="C96" s="168">
        <v>0</v>
      </c>
      <c r="D96" s="168">
        <v>0</v>
      </c>
      <c r="E96" s="168">
        <f t="shared" si="26"/>
        <v>0</v>
      </c>
      <c r="F96" s="168">
        <v>0</v>
      </c>
      <c r="G96" s="168">
        <v>0</v>
      </c>
      <c r="H96" s="95">
        <f t="shared" si="24"/>
        <v>0</v>
      </c>
    </row>
    <row r="97" spans="1:8">
      <c r="A97" s="166" t="s">
        <v>645</v>
      </c>
      <c r="B97" s="172" t="s">
        <v>295</v>
      </c>
      <c r="C97" s="168">
        <v>0</v>
      </c>
      <c r="D97" s="168">
        <v>0</v>
      </c>
      <c r="E97" s="168">
        <f t="shared" si="26"/>
        <v>0</v>
      </c>
      <c r="F97" s="168">
        <v>0</v>
      </c>
      <c r="G97" s="168">
        <v>0</v>
      </c>
      <c r="H97" s="95">
        <f t="shared" si="24"/>
        <v>0</v>
      </c>
    </row>
    <row r="98" spans="1:8">
      <c r="A98" s="214" t="s">
        <v>296</v>
      </c>
      <c r="B98" s="215"/>
      <c r="C98" s="93">
        <f>SUM(C99:C107)</f>
        <v>0</v>
      </c>
      <c r="D98" s="93">
        <f t="shared" ref="D98:G98" si="27">SUM(D99:D107)</f>
        <v>0</v>
      </c>
      <c r="E98" s="93">
        <f t="shared" si="27"/>
        <v>0</v>
      </c>
      <c r="F98" s="93">
        <f t="shared" si="27"/>
        <v>0</v>
      </c>
      <c r="G98" s="93">
        <f t="shared" si="27"/>
        <v>0</v>
      </c>
      <c r="H98" s="93">
        <f t="shared" si="24"/>
        <v>0</v>
      </c>
    </row>
    <row r="99" spans="1:8">
      <c r="A99" s="166" t="s">
        <v>646</v>
      </c>
      <c r="B99" s="172" t="s">
        <v>297</v>
      </c>
      <c r="C99" s="168">
        <v>0</v>
      </c>
      <c r="D99" s="168">
        <v>0</v>
      </c>
      <c r="E99" s="168">
        <f t="shared" ref="E99:E107" si="28">C99+D99</f>
        <v>0</v>
      </c>
      <c r="F99" s="168">
        <v>0</v>
      </c>
      <c r="G99" s="168">
        <v>0</v>
      </c>
      <c r="H99" s="95">
        <f t="shared" si="24"/>
        <v>0</v>
      </c>
    </row>
    <row r="100" spans="1:8">
      <c r="A100" s="166" t="s">
        <v>647</v>
      </c>
      <c r="B100" s="172" t="s">
        <v>298</v>
      </c>
      <c r="C100" s="168">
        <v>0</v>
      </c>
      <c r="D100" s="168">
        <v>0</v>
      </c>
      <c r="E100" s="168">
        <f t="shared" si="28"/>
        <v>0</v>
      </c>
      <c r="F100" s="168">
        <v>0</v>
      </c>
      <c r="G100" s="168">
        <v>0</v>
      </c>
      <c r="H100" s="95">
        <f t="shared" si="24"/>
        <v>0</v>
      </c>
    </row>
    <row r="101" spans="1:8">
      <c r="A101" s="166" t="s">
        <v>648</v>
      </c>
      <c r="B101" s="172" t="s">
        <v>299</v>
      </c>
      <c r="C101" s="168">
        <v>0</v>
      </c>
      <c r="D101" s="168">
        <v>0</v>
      </c>
      <c r="E101" s="168">
        <f t="shared" si="28"/>
        <v>0</v>
      </c>
      <c r="F101" s="168">
        <v>0</v>
      </c>
      <c r="G101" s="168">
        <v>0</v>
      </c>
      <c r="H101" s="95">
        <f t="shared" si="24"/>
        <v>0</v>
      </c>
    </row>
    <row r="102" spans="1:8">
      <c r="A102" s="166" t="s">
        <v>649</v>
      </c>
      <c r="B102" s="172" t="s">
        <v>300</v>
      </c>
      <c r="C102" s="168">
        <v>0</v>
      </c>
      <c r="D102" s="168">
        <v>0</v>
      </c>
      <c r="E102" s="168">
        <f t="shared" si="28"/>
        <v>0</v>
      </c>
      <c r="F102" s="168">
        <v>0</v>
      </c>
      <c r="G102" s="168">
        <v>0</v>
      </c>
      <c r="H102" s="95">
        <f t="shared" si="24"/>
        <v>0</v>
      </c>
    </row>
    <row r="103" spans="1:8">
      <c r="A103" s="166" t="s">
        <v>650</v>
      </c>
      <c r="B103" s="172" t="s">
        <v>301</v>
      </c>
      <c r="C103" s="168">
        <v>0</v>
      </c>
      <c r="D103" s="168">
        <v>0</v>
      </c>
      <c r="E103" s="168">
        <f t="shared" si="28"/>
        <v>0</v>
      </c>
      <c r="F103" s="168">
        <v>0</v>
      </c>
      <c r="G103" s="168">
        <v>0</v>
      </c>
      <c r="H103" s="95">
        <f t="shared" si="24"/>
        <v>0</v>
      </c>
    </row>
    <row r="104" spans="1:8">
      <c r="A104" s="166" t="s">
        <v>651</v>
      </c>
      <c r="B104" s="172" t="s">
        <v>302</v>
      </c>
      <c r="C104" s="168">
        <v>0</v>
      </c>
      <c r="D104" s="168">
        <v>0</v>
      </c>
      <c r="E104" s="168">
        <f t="shared" si="28"/>
        <v>0</v>
      </c>
      <c r="F104" s="168">
        <v>0</v>
      </c>
      <c r="G104" s="168">
        <v>0</v>
      </c>
      <c r="H104" s="95">
        <f t="shared" si="24"/>
        <v>0</v>
      </c>
    </row>
    <row r="105" spans="1:8">
      <c r="A105" s="166" t="s">
        <v>652</v>
      </c>
      <c r="B105" s="172" t="s">
        <v>303</v>
      </c>
      <c r="C105" s="168">
        <v>0</v>
      </c>
      <c r="D105" s="168">
        <v>0</v>
      </c>
      <c r="E105" s="168">
        <f t="shared" si="28"/>
        <v>0</v>
      </c>
      <c r="F105" s="168">
        <v>0</v>
      </c>
      <c r="G105" s="168">
        <v>0</v>
      </c>
      <c r="H105" s="95">
        <f t="shared" si="24"/>
        <v>0</v>
      </c>
    </row>
    <row r="106" spans="1:8">
      <c r="A106" s="166" t="s">
        <v>653</v>
      </c>
      <c r="B106" s="172" t="s">
        <v>304</v>
      </c>
      <c r="C106" s="168">
        <v>0</v>
      </c>
      <c r="D106" s="168">
        <v>0</v>
      </c>
      <c r="E106" s="168">
        <f t="shared" si="28"/>
        <v>0</v>
      </c>
      <c r="F106" s="168">
        <v>0</v>
      </c>
      <c r="G106" s="168">
        <v>0</v>
      </c>
      <c r="H106" s="95">
        <f t="shared" si="24"/>
        <v>0</v>
      </c>
    </row>
    <row r="107" spans="1:8">
      <c r="A107" s="166" t="s">
        <v>654</v>
      </c>
      <c r="B107" s="172" t="s">
        <v>305</v>
      </c>
      <c r="C107" s="168">
        <v>0</v>
      </c>
      <c r="D107" s="168">
        <v>0</v>
      </c>
      <c r="E107" s="168">
        <f t="shared" si="28"/>
        <v>0</v>
      </c>
      <c r="F107" s="168">
        <v>0</v>
      </c>
      <c r="G107" s="168">
        <v>0</v>
      </c>
      <c r="H107" s="95">
        <f t="shared" si="24"/>
        <v>0</v>
      </c>
    </row>
    <row r="108" spans="1:8">
      <c r="A108" s="214" t="s">
        <v>306</v>
      </c>
      <c r="B108" s="215"/>
      <c r="C108" s="93">
        <f>SUM(C109:C117)</f>
        <v>0</v>
      </c>
      <c r="D108" s="93">
        <f t="shared" ref="D108:G108" si="29">SUM(D109:D117)</f>
        <v>0</v>
      </c>
      <c r="E108" s="93">
        <f t="shared" si="29"/>
        <v>0</v>
      </c>
      <c r="F108" s="93">
        <f t="shared" si="29"/>
        <v>0</v>
      </c>
      <c r="G108" s="93">
        <f t="shared" si="29"/>
        <v>0</v>
      </c>
      <c r="H108" s="93">
        <f t="shared" si="24"/>
        <v>0</v>
      </c>
    </row>
    <row r="109" spans="1:8">
      <c r="A109" s="166" t="s">
        <v>655</v>
      </c>
      <c r="B109" s="172" t="s">
        <v>307</v>
      </c>
      <c r="C109" s="168">
        <v>0</v>
      </c>
      <c r="D109" s="168">
        <v>0</v>
      </c>
      <c r="E109" s="168">
        <f t="shared" ref="E109:E117" si="30">C109+D109</f>
        <v>0</v>
      </c>
      <c r="F109" s="168">
        <v>0</v>
      </c>
      <c r="G109" s="168">
        <v>0</v>
      </c>
      <c r="H109" s="95">
        <f t="shared" si="24"/>
        <v>0</v>
      </c>
    </row>
    <row r="110" spans="1:8">
      <c r="A110" s="166" t="s">
        <v>656</v>
      </c>
      <c r="B110" s="172" t="s">
        <v>308</v>
      </c>
      <c r="C110" s="168">
        <v>0</v>
      </c>
      <c r="D110" s="168">
        <v>0</v>
      </c>
      <c r="E110" s="168">
        <f t="shared" si="30"/>
        <v>0</v>
      </c>
      <c r="F110" s="168">
        <v>0</v>
      </c>
      <c r="G110" s="168">
        <v>0</v>
      </c>
      <c r="H110" s="95">
        <f t="shared" si="24"/>
        <v>0</v>
      </c>
    </row>
    <row r="111" spans="1:8">
      <c r="A111" s="166" t="s">
        <v>657</v>
      </c>
      <c r="B111" s="172" t="s">
        <v>309</v>
      </c>
      <c r="C111" s="168">
        <v>0</v>
      </c>
      <c r="D111" s="168">
        <v>0</v>
      </c>
      <c r="E111" s="168">
        <f t="shared" si="30"/>
        <v>0</v>
      </c>
      <c r="F111" s="168">
        <v>0</v>
      </c>
      <c r="G111" s="168">
        <v>0</v>
      </c>
      <c r="H111" s="95">
        <f t="shared" si="24"/>
        <v>0</v>
      </c>
    </row>
    <row r="112" spans="1:8">
      <c r="A112" s="166" t="s">
        <v>658</v>
      </c>
      <c r="B112" s="172" t="s">
        <v>310</v>
      </c>
      <c r="C112" s="168">
        <v>0</v>
      </c>
      <c r="D112" s="168">
        <v>0</v>
      </c>
      <c r="E112" s="168">
        <f t="shared" si="30"/>
        <v>0</v>
      </c>
      <c r="F112" s="168">
        <v>0</v>
      </c>
      <c r="G112" s="168">
        <v>0</v>
      </c>
      <c r="H112" s="95">
        <f t="shared" si="24"/>
        <v>0</v>
      </c>
    </row>
    <row r="113" spans="1:8">
      <c r="A113" s="166" t="s">
        <v>659</v>
      </c>
      <c r="B113" s="172" t="s">
        <v>311</v>
      </c>
      <c r="C113" s="168">
        <v>0</v>
      </c>
      <c r="D113" s="168">
        <v>0</v>
      </c>
      <c r="E113" s="168">
        <f t="shared" si="30"/>
        <v>0</v>
      </c>
      <c r="F113" s="168">
        <v>0</v>
      </c>
      <c r="G113" s="168">
        <v>0</v>
      </c>
      <c r="H113" s="95">
        <f t="shared" si="24"/>
        <v>0</v>
      </c>
    </row>
    <row r="114" spans="1:8">
      <c r="A114" s="166" t="s">
        <v>660</v>
      </c>
      <c r="B114" s="172" t="s">
        <v>312</v>
      </c>
      <c r="C114" s="168">
        <v>0</v>
      </c>
      <c r="D114" s="168">
        <v>0</v>
      </c>
      <c r="E114" s="168">
        <f t="shared" si="30"/>
        <v>0</v>
      </c>
      <c r="F114" s="168">
        <v>0</v>
      </c>
      <c r="G114" s="168">
        <v>0</v>
      </c>
      <c r="H114" s="95">
        <f t="shared" si="24"/>
        <v>0</v>
      </c>
    </row>
    <row r="115" spans="1:8">
      <c r="A115" s="169"/>
      <c r="B115" s="172" t="s">
        <v>313</v>
      </c>
      <c r="C115" s="168">
        <v>0</v>
      </c>
      <c r="D115" s="168">
        <v>0</v>
      </c>
      <c r="E115" s="168">
        <f t="shared" si="30"/>
        <v>0</v>
      </c>
      <c r="F115" s="168">
        <v>0</v>
      </c>
      <c r="G115" s="168">
        <v>0</v>
      </c>
      <c r="H115" s="95">
        <f t="shared" si="24"/>
        <v>0</v>
      </c>
    </row>
    <row r="116" spans="1:8">
      <c r="A116" s="169"/>
      <c r="B116" s="172" t="s">
        <v>314</v>
      </c>
      <c r="C116" s="168">
        <v>0</v>
      </c>
      <c r="D116" s="168">
        <v>0</v>
      </c>
      <c r="E116" s="168">
        <f t="shared" si="30"/>
        <v>0</v>
      </c>
      <c r="F116" s="168">
        <v>0</v>
      </c>
      <c r="G116" s="168">
        <v>0</v>
      </c>
      <c r="H116" s="95">
        <f t="shared" si="24"/>
        <v>0</v>
      </c>
    </row>
    <row r="117" spans="1:8">
      <c r="A117" s="166" t="s">
        <v>661</v>
      </c>
      <c r="B117" s="172" t="s">
        <v>315</v>
      </c>
      <c r="C117" s="168">
        <v>0</v>
      </c>
      <c r="D117" s="168">
        <v>0</v>
      </c>
      <c r="E117" s="168">
        <f t="shared" si="30"/>
        <v>0</v>
      </c>
      <c r="F117" s="168">
        <v>0</v>
      </c>
      <c r="G117" s="168">
        <v>0</v>
      </c>
      <c r="H117" s="95">
        <f t="shared" si="24"/>
        <v>0</v>
      </c>
    </row>
    <row r="118" spans="1:8">
      <c r="A118" s="214" t="s">
        <v>316</v>
      </c>
      <c r="B118" s="215"/>
      <c r="C118" s="93">
        <f>SUM(C119:C127)</f>
        <v>0</v>
      </c>
      <c r="D118" s="93">
        <f t="shared" ref="D118:G118" si="31">SUM(D119:D127)</f>
        <v>0</v>
      </c>
      <c r="E118" s="93">
        <f t="shared" si="31"/>
        <v>0</v>
      </c>
      <c r="F118" s="93">
        <f t="shared" si="31"/>
        <v>0</v>
      </c>
      <c r="G118" s="93">
        <f t="shared" si="31"/>
        <v>0</v>
      </c>
      <c r="H118" s="93">
        <f t="shared" si="24"/>
        <v>0</v>
      </c>
    </row>
    <row r="119" spans="1:8">
      <c r="A119" s="166" t="s">
        <v>662</v>
      </c>
      <c r="B119" s="172" t="s">
        <v>317</v>
      </c>
      <c r="C119" s="168">
        <v>0</v>
      </c>
      <c r="D119" s="168">
        <v>0</v>
      </c>
      <c r="E119" s="168">
        <f t="shared" ref="E119:E127" si="32">C119+D119</f>
        <v>0</v>
      </c>
      <c r="F119" s="168">
        <v>0</v>
      </c>
      <c r="G119" s="168">
        <v>0</v>
      </c>
      <c r="H119" s="95">
        <f t="shared" si="24"/>
        <v>0</v>
      </c>
    </row>
    <row r="120" spans="1:8">
      <c r="A120" s="166" t="s">
        <v>663</v>
      </c>
      <c r="B120" s="172" t="s">
        <v>318</v>
      </c>
      <c r="C120" s="168">
        <v>0</v>
      </c>
      <c r="D120" s="168">
        <v>0</v>
      </c>
      <c r="E120" s="168">
        <f t="shared" si="32"/>
        <v>0</v>
      </c>
      <c r="F120" s="168">
        <v>0</v>
      </c>
      <c r="G120" s="168">
        <v>0</v>
      </c>
      <c r="H120" s="95">
        <f t="shared" si="24"/>
        <v>0</v>
      </c>
    </row>
    <row r="121" spans="1:8">
      <c r="A121" s="166" t="s">
        <v>664</v>
      </c>
      <c r="B121" s="172" t="s">
        <v>319</v>
      </c>
      <c r="C121" s="168">
        <v>0</v>
      </c>
      <c r="D121" s="168">
        <v>0</v>
      </c>
      <c r="E121" s="168">
        <f t="shared" si="32"/>
        <v>0</v>
      </c>
      <c r="F121" s="168">
        <v>0</v>
      </c>
      <c r="G121" s="168">
        <v>0</v>
      </c>
      <c r="H121" s="95">
        <f t="shared" si="24"/>
        <v>0</v>
      </c>
    </row>
    <row r="122" spans="1:8">
      <c r="A122" s="166" t="s">
        <v>665</v>
      </c>
      <c r="B122" s="172" t="s">
        <v>320</v>
      </c>
      <c r="C122" s="168">
        <v>0</v>
      </c>
      <c r="D122" s="168">
        <v>0</v>
      </c>
      <c r="E122" s="168">
        <f t="shared" si="32"/>
        <v>0</v>
      </c>
      <c r="F122" s="168">
        <v>0</v>
      </c>
      <c r="G122" s="168">
        <v>0</v>
      </c>
      <c r="H122" s="95">
        <f t="shared" si="24"/>
        <v>0</v>
      </c>
    </row>
    <row r="123" spans="1:8">
      <c r="A123" s="166" t="s">
        <v>666</v>
      </c>
      <c r="B123" s="172" t="s">
        <v>321</v>
      </c>
      <c r="C123" s="168">
        <v>0</v>
      </c>
      <c r="D123" s="168">
        <v>0</v>
      </c>
      <c r="E123" s="168">
        <f t="shared" si="32"/>
        <v>0</v>
      </c>
      <c r="F123" s="168">
        <v>0</v>
      </c>
      <c r="G123" s="168">
        <v>0</v>
      </c>
      <c r="H123" s="95">
        <f t="shared" si="24"/>
        <v>0</v>
      </c>
    </row>
    <row r="124" spans="1:8">
      <c r="A124" s="166" t="s">
        <v>667</v>
      </c>
      <c r="B124" s="172" t="s">
        <v>322</v>
      </c>
      <c r="C124" s="168">
        <v>0</v>
      </c>
      <c r="D124" s="168">
        <v>0</v>
      </c>
      <c r="E124" s="168">
        <f t="shared" si="32"/>
        <v>0</v>
      </c>
      <c r="F124" s="168">
        <v>0</v>
      </c>
      <c r="G124" s="168">
        <v>0</v>
      </c>
      <c r="H124" s="95">
        <f t="shared" si="24"/>
        <v>0</v>
      </c>
    </row>
    <row r="125" spans="1:8">
      <c r="A125" s="166" t="s">
        <v>668</v>
      </c>
      <c r="B125" s="172" t="s">
        <v>323</v>
      </c>
      <c r="C125" s="168">
        <v>0</v>
      </c>
      <c r="D125" s="168">
        <v>0</v>
      </c>
      <c r="E125" s="168">
        <f t="shared" si="32"/>
        <v>0</v>
      </c>
      <c r="F125" s="168">
        <v>0</v>
      </c>
      <c r="G125" s="168">
        <v>0</v>
      </c>
      <c r="H125" s="95">
        <f t="shared" si="24"/>
        <v>0</v>
      </c>
    </row>
    <row r="126" spans="1:8">
      <c r="A126" s="166" t="s">
        <v>669</v>
      </c>
      <c r="B126" s="172" t="s">
        <v>324</v>
      </c>
      <c r="C126" s="168">
        <v>0</v>
      </c>
      <c r="D126" s="168">
        <v>0</v>
      </c>
      <c r="E126" s="168">
        <f t="shared" si="32"/>
        <v>0</v>
      </c>
      <c r="F126" s="168">
        <v>0</v>
      </c>
      <c r="G126" s="168">
        <v>0</v>
      </c>
      <c r="H126" s="95">
        <f t="shared" si="24"/>
        <v>0</v>
      </c>
    </row>
    <row r="127" spans="1:8">
      <c r="A127" s="166" t="s">
        <v>670</v>
      </c>
      <c r="B127" s="172" t="s">
        <v>325</v>
      </c>
      <c r="C127" s="168">
        <v>0</v>
      </c>
      <c r="D127" s="168">
        <v>0</v>
      </c>
      <c r="E127" s="168">
        <f t="shared" si="32"/>
        <v>0</v>
      </c>
      <c r="F127" s="168">
        <v>0</v>
      </c>
      <c r="G127" s="168">
        <v>0</v>
      </c>
      <c r="H127" s="95">
        <f t="shared" si="24"/>
        <v>0</v>
      </c>
    </row>
    <row r="128" spans="1:8">
      <c r="A128" s="214" t="s">
        <v>326</v>
      </c>
      <c r="B128" s="215"/>
      <c r="C128" s="93">
        <f>SUM(C129:C131)</f>
        <v>0</v>
      </c>
      <c r="D128" s="93">
        <f t="shared" ref="D128:G128" si="33">SUM(D129:D131)</f>
        <v>0</v>
      </c>
      <c r="E128" s="93">
        <f t="shared" si="33"/>
        <v>0</v>
      </c>
      <c r="F128" s="93">
        <f t="shared" si="33"/>
        <v>0</v>
      </c>
      <c r="G128" s="93">
        <f t="shared" si="33"/>
        <v>0</v>
      </c>
      <c r="H128" s="93">
        <f t="shared" si="24"/>
        <v>0</v>
      </c>
    </row>
    <row r="129" spans="1:8">
      <c r="A129" s="166" t="s">
        <v>671</v>
      </c>
      <c r="B129" s="172" t="s">
        <v>327</v>
      </c>
      <c r="C129" s="168">
        <v>0</v>
      </c>
      <c r="D129" s="168">
        <v>0</v>
      </c>
      <c r="E129" s="168">
        <f t="shared" ref="E129:E131" si="34">C129+D129</f>
        <v>0</v>
      </c>
      <c r="F129" s="168">
        <v>0</v>
      </c>
      <c r="G129" s="168">
        <v>0</v>
      </c>
      <c r="H129" s="95">
        <f t="shared" si="24"/>
        <v>0</v>
      </c>
    </row>
    <row r="130" spans="1:8">
      <c r="A130" s="166" t="s">
        <v>672</v>
      </c>
      <c r="B130" s="172" t="s">
        <v>328</v>
      </c>
      <c r="C130" s="168">
        <v>0</v>
      </c>
      <c r="D130" s="168">
        <v>0</v>
      </c>
      <c r="E130" s="168">
        <f t="shared" si="34"/>
        <v>0</v>
      </c>
      <c r="F130" s="168">
        <v>0</v>
      </c>
      <c r="G130" s="168">
        <v>0</v>
      </c>
      <c r="H130" s="95">
        <f t="shared" si="24"/>
        <v>0</v>
      </c>
    </row>
    <row r="131" spans="1:8">
      <c r="A131" s="166" t="s">
        <v>673</v>
      </c>
      <c r="B131" s="172" t="s">
        <v>329</v>
      </c>
      <c r="C131" s="168">
        <v>0</v>
      </c>
      <c r="D131" s="168">
        <v>0</v>
      </c>
      <c r="E131" s="168">
        <f t="shared" si="34"/>
        <v>0</v>
      </c>
      <c r="F131" s="168">
        <v>0</v>
      </c>
      <c r="G131" s="168">
        <v>0</v>
      </c>
      <c r="H131" s="95">
        <f t="shared" si="24"/>
        <v>0</v>
      </c>
    </row>
    <row r="132" spans="1:8">
      <c r="A132" s="214" t="s">
        <v>330</v>
      </c>
      <c r="B132" s="215"/>
      <c r="C132" s="93">
        <f>SUM(C133:C140)</f>
        <v>0</v>
      </c>
      <c r="D132" s="93">
        <f t="shared" ref="D132:G132" si="35">SUM(D133:D140)</f>
        <v>0</v>
      </c>
      <c r="E132" s="93">
        <f t="shared" si="35"/>
        <v>0</v>
      </c>
      <c r="F132" s="93">
        <f t="shared" si="35"/>
        <v>0</v>
      </c>
      <c r="G132" s="93">
        <f t="shared" si="35"/>
        <v>0</v>
      </c>
      <c r="H132" s="93">
        <f t="shared" si="24"/>
        <v>0</v>
      </c>
    </row>
    <row r="133" spans="1:8">
      <c r="A133" s="166" t="s">
        <v>674</v>
      </c>
      <c r="B133" s="172" t="s">
        <v>331</v>
      </c>
      <c r="C133" s="168">
        <v>0</v>
      </c>
      <c r="D133" s="168">
        <v>0</v>
      </c>
      <c r="E133" s="168">
        <f t="shared" ref="E133:E140" si="36">C133+D133</f>
        <v>0</v>
      </c>
      <c r="F133" s="168">
        <v>0</v>
      </c>
      <c r="G133" s="168">
        <v>0</v>
      </c>
      <c r="H133" s="95">
        <f t="shared" si="24"/>
        <v>0</v>
      </c>
    </row>
    <row r="134" spans="1:8">
      <c r="A134" s="166" t="s">
        <v>675</v>
      </c>
      <c r="B134" s="172" t="s">
        <v>332</v>
      </c>
      <c r="C134" s="168">
        <v>0</v>
      </c>
      <c r="D134" s="168">
        <v>0</v>
      </c>
      <c r="E134" s="168">
        <f t="shared" si="36"/>
        <v>0</v>
      </c>
      <c r="F134" s="168">
        <v>0</v>
      </c>
      <c r="G134" s="168">
        <v>0</v>
      </c>
      <c r="H134" s="95">
        <f t="shared" si="24"/>
        <v>0</v>
      </c>
    </row>
    <row r="135" spans="1:8">
      <c r="A135" s="166" t="s">
        <v>676</v>
      </c>
      <c r="B135" s="172" t="s">
        <v>333</v>
      </c>
      <c r="C135" s="168">
        <v>0</v>
      </c>
      <c r="D135" s="168">
        <v>0</v>
      </c>
      <c r="E135" s="168">
        <f t="shared" si="36"/>
        <v>0</v>
      </c>
      <c r="F135" s="168">
        <v>0</v>
      </c>
      <c r="G135" s="168">
        <v>0</v>
      </c>
      <c r="H135" s="95">
        <f t="shared" si="24"/>
        <v>0</v>
      </c>
    </row>
    <row r="136" spans="1:8">
      <c r="A136" s="166" t="s">
        <v>677</v>
      </c>
      <c r="B136" s="172" t="s">
        <v>334</v>
      </c>
      <c r="C136" s="168">
        <v>0</v>
      </c>
      <c r="D136" s="168">
        <v>0</v>
      </c>
      <c r="E136" s="168">
        <f t="shared" si="36"/>
        <v>0</v>
      </c>
      <c r="F136" s="168">
        <v>0</v>
      </c>
      <c r="G136" s="168">
        <v>0</v>
      </c>
      <c r="H136" s="95">
        <f t="shared" si="24"/>
        <v>0</v>
      </c>
    </row>
    <row r="137" spans="1:8">
      <c r="A137" s="166" t="s">
        <v>678</v>
      </c>
      <c r="B137" s="172" t="s">
        <v>335</v>
      </c>
      <c r="C137" s="168">
        <v>0</v>
      </c>
      <c r="D137" s="168">
        <v>0</v>
      </c>
      <c r="E137" s="168">
        <f t="shared" si="36"/>
        <v>0</v>
      </c>
      <c r="F137" s="168">
        <v>0</v>
      </c>
      <c r="G137" s="168">
        <v>0</v>
      </c>
      <c r="H137" s="95">
        <f t="shared" si="24"/>
        <v>0</v>
      </c>
    </row>
    <row r="138" spans="1:8">
      <c r="A138" s="166"/>
      <c r="B138" s="172" t="s">
        <v>617</v>
      </c>
      <c r="C138" s="168">
        <v>0</v>
      </c>
      <c r="D138" s="168">
        <v>0</v>
      </c>
      <c r="E138" s="168">
        <f t="shared" si="36"/>
        <v>0</v>
      </c>
      <c r="F138" s="168">
        <v>0</v>
      </c>
      <c r="G138" s="168">
        <v>0</v>
      </c>
      <c r="H138" s="95">
        <f t="shared" si="24"/>
        <v>0</v>
      </c>
    </row>
    <row r="139" spans="1:8">
      <c r="A139" s="166" t="s">
        <v>679</v>
      </c>
      <c r="B139" s="172" t="s">
        <v>336</v>
      </c>
      <c r="C139" s="168">
        <v>0</v>
      </c>
      <c r="D139" s="168">
        <v>0</v>
      </c>
      <c r="E139" s="168">
        <f t="shared" si="36"/>
        <v>0</v>
      </c>
      <c r="F139" s="168">
        <v>0</v>
      </c>
      <c r="G139" s="168">
        <v>0</v>
      </c>
      <c r="H139" s="95">
        <f t="shared" si="24"/>
        <v>0</v>
      </c>
    </row>
    <row r="140" spans="1:8">
      <c r="A140" s="166" t="s">
        <v>680</v>
      </c>
      <c r="B140" s="172" t="s">
        <v>337</v>
      </c>
      <c r="C140" s="168">
        <v>0</v>
      </c>
      <c r="D140" s="168">
        <v>0</v>
      </c>
      <c r="E140" s="168">
        <f t="shared" si="36"/>
        <v>0</v>
      </c>
      <c r="F140" s="168">
        <v>0</v>
      </c>
      <c r="G140" s="168">
        <v>0</v>
      </c>
      <c r="H140" s="95">
        <f t="shared" si="24"/>
        <v>0</v>
      </c>
    </row>
    <row r="141" spans="1:8">
      <c r="A141" s="214" t="s">
        <v>338</v>
      </c>
      <c r="B141" s="215"/>
      <c r="C141" s="93">
        <f>SUM(C142:C144)</f>
        <v>0</v>
      </c>
      <c r="D141" s="93">
        <f t="shared" ref="D141:G141" si="37">SUM(D142:D144)</f>
        <v>0</v>
      </c>
      <c r="E141" s="93">
        <f t="shared" si="37"/>
        <v>0</v>
      </c>
      <c r="F141" s="93">
        <f t="shared" si="37"/>
        <v>0</v>
      </c>
      <c r="G141" s="93">
        <f t="shared" si="37"/>
        <v>0</v>
      </c>
      <c r="H141" s="93">
        <f t="shared" si="24"/>
        <v>0</v>
      </c>
    </row>
    <row r="142" spans="1:8">
      <c r="A142" s="166" t="s">
        <v>681</v>
      </c>
      <c r="B142" s="172" t="s">
        <v>339</v>
      </c>
      <c r="C142" s="168">
        <v>0</v>
      </c>
      <c r="D142" s="168">
        <v>0</v>
      </c>
      <c r="E142" s="168">
        <f t="shared" ref="E142:E144" si="38">C142+D142</f>
        <v>0</v>
      </c>
      <c r="F142" s="168">
        <v>0</v>
      </c>
      <c r="G142" s="168">
        <v>0</v>
      </c>
      <c r="H142" s="95">
        <f t="shared" si="24"/>
        <v>0</v>
      </c>
    </row>
    <row r="143" spans="1:8">
      <c r="A143" s="166" t="s">
        <v>682</v>
      </c>
      <c r="B143" s="172" t="s">
        <v>340</v>
      </c>
      <c r="C143" s="168">
        <v>0</v>
      </c>
      <c r="D143" s="168">
        <v>0</v>
      </c>
      <c r="E143" s="168">
        <f t="shared" si="38"/>
        <v>0</v>
      </c>
      <c r="F143" s="168">
        <v>0</v>
      </c>
      <c r="G143" s="168">
        <v>0</v>
      </c>
      <c r="H143" s="95">
        <f t="shared" si="24"/>
        <v>0</v>
      </c>
    </row>
    <row r="144" spans="1:8">
      <c r="A144" s="166" t="s">
        <v>683</v>
      </c>
      <c r="B144" s="172" t="s">
        <v>341</v>
      </c>
      <c r="C144" s="168">
        <v>0</v>
      </c>
      <c r="D144" s="168">
        <v>0</v>
      </c>
      <c r="E144" s="168">
        <f t="shared" si="38"/>
        <v>0</v>
      </c>
      <c r="F144" s="168">
        <v>0</v>
      </c>
      <c r="G144" s="168">
        <v>0</v>
      </c>
      <c r="H144" s="95">
        <f t="shared" si="24"/>
        <v>0</v>
      </c>
    </row>
    <row r="145" spans="1:8">
      <c r="A145" s="214" t="s">
        <v>342</v>
      </c>
      <c r="B145" s="215"/>
      <c r="C145" s="93">
        <f>SUM(C146:C152)</f>
        <v>0</v>
      </c>
      <c r="D145" s="93">
        <f t="shared" ref="D145:G145" si="39">SUM(D146:D152)</f>
        <v>0</v>
      </c>
      <c r="E145" s="93">
        <f t="shared" si="39"/>
        <v>0</v>
      </c>
      <c r="F145" s="93">
        <f t="shared" si="39"/>
        <v>0</v>
      </c>
      <c r="G145" s="93">
        <f t="shared" si="39"/>
        <v>0</v>
      </c>
      <c r="H145" s="93">
        <f t="shared" ref="H145:H152" si="40">E145-F145</f>
        <v>0</v>
      </c>
    </row>
    <row r="146" spans="1:8">
      <c r="A146" s="166" t="s">
        <v>684</v>
      </c>
      <c r="B146" s="172" t="s">
        <v>343</v>
      </c>
      <c r="C146" s="168">
        <v>0</v>
      </c>
      <c r="D146" s="168">
        <v>0</v>
      </c>
      <c r="E146" s="168">
        <f t="shared" ref="E146:E152" si="41">C146+D146</f>
        <v>0</v>
      </c>
      <c r="F146" s="168">
        <v>0</v>
      </c>
      <c r="G146" s="168">
        <v>0</v>
      </c>
      <c r="H146" s="95">
        <f t="shared" si="40"/>
        <v>0</v>
      </c>
    </row>
    <row r="147" spans="1:8">
      <c r="A147" s="166" t="s">
        <v>685</v>
      </c>
      <c r="B147" s="172" t="s">
        <v>344</v>
      </c>
      <c r="C147" s="168">
        <v>0</v>
      </c>
      <c r="D147" s="168">
        <v>0</v>
      </c>
      <c r="E147" s="168">
        <f t="shared" si="41"/>
        <v>0</v>
      </c>
      <c r="F147" s="168">
        <v>0</v>
      </c>
      <c r="G147" s="168">
        <v>0</v>
      </c>
      <c r="H147" s="95">
        <f t="shared" si="40"/>
        <v>0</v>
      </c>
    </row>
    <row r="148" spans="1:8">
      <c r="A148" s="166" t="s">
        <v>686</v>
      </c>
      <c r="B148" s="172" t="s">
        <v>345</v>
      </c>
      <c r="C148" s="168">
        <v>0</v>
      </c>
      <c r="D148" s="168">
        <v>0</v>
      </c>
      <c r="E148" s="168">
        <f t="shared" si="41"/>
        <v>0</v>
      </c>
      <c r="F148" s="168">
        <v>0</v>
      </c>
      <c r="G148" s="168">
        <v>0</v>
      </c>
      <c r="H148" s="95">
        <f t="shared" si="40"/>
        <v>0</v>
      </c>
    </row>
    <row r="149" spans="1:8">
      <c r="A149" s="166" t="s">
        <v>687</v>
      </c>
      <c r="B149" s="172" t="s">
        <v>346</v>
      </c>
      <c r="C149" s="168">
        <v>0</v>
      </c>
      <c r="D149" s="168">
        <v>0</v>
      </c>
      <c r="E149" s="168">
        <f t="shared" si="41"/>
        <v>0</v>
      </c>
      <c r="F149" s="168">
        <v>0</v>
      </c>
      <c r="G149" s="168">
        <v>0</v>
      </c>
      <c r="H149" s="95">
        <f t="shared" si="40"/>
        <v>0</v>
      </c>
    </row>
    <row r="150" spans="1:8">
      <c r="A150" s="166" t="s">
        <v>688</v>
      </c>
      <c r="B150" s="172" t="s">
        <v>347</v>
      </c>
      <c r="C150" s="168">
        <v>0</v>
      </c>
      <c r="D150" s="168">
        <v>0</v>
      </c>
      <c r="E150" s="168">
        <f t="shared" si="41"/>
        <v>0</v>
      </c>
      <c r="F150" s="168">
        <v>0</v>
      </c>
      <c r="G150" s="168">
        <v>0</v>
      </c>
      <c r="H150" s="95">
        <f t="shared" si="40"/>
        <v>0</v>
      </c>
    </row>
    <row r="151" spans="1:8">
      <c r="A151" s="166" t="s">
        <v>689</v>
      </c>
      <c r="B151" s="172" t="s">
        <v>348</v>
      </c>
      <c r="C151" s="168">
        <v>0</v>
      </c>
      <c r="D151" s="168">
        <v>0</v>
      </c>
      <c r="E151" s="168">
        <f t="shared" si="41"/>
        <v>0</v>
      </c>
      <c r="F151" s="168">
        <v>0</v>
      </c>
      <c r="G151" s="168">
        <v>0</v>
      </c>
      <c r="H151" s="95">
        <f t="shared" si="40"/>
        <v>0</v>
      </c>
    </row>
    <row r="152" spans="1:8">
      <c r="A152" s="166" t="s">
        <v>690</v>
      </c>
      <c r="B152" s="172" t="s">
        <v>349</v>
      </c>
      <c r="C152" s="168">
        <v>0</v>
      </c>
      <c r="D152" s="168">
        <v>0</v>
      </c>
      <c r="E152" s="168">
        <f t="shared" si="41"/>
        <v>0</v>
      </c>
      <c r="F152" s="168">
        <v>0</v>
      </c>
      <c r="G152" s="168">
        <v>0</v>
      </c>
      <c r="H152" s="95">
        <f t="shared" si="40"/>
        <v>0</v>
      </c>
    </row>
    <row r="153" spans="1:8" ht="5.0999999999999996" customHeight="1">
      <c r="A153" s="170"/>
      <c r="B153" s="173"/>
      <c r="C153" s="95"/>
      <c r="D153" s="95"/>
      <c r="E153" s="95"/>
      <c r="F153" s="95"/>
      <c r="G153" s="95"/>
      <c r="H153" s="95"/>
    </row>
    <row r="154" spans="1:8">
      <c r="A154" s="216" t="s">
        <v>351</v>
      </c>
      <c r="B154" s="217"/>
      <c r="C154" s="93">
        <f>C4+C79</f>
        <v>31284671</v>
      </c>
      <c r="D154" s="93">
        <f t="shared" ref="D154:H154" si="42">D4+D79</f>
        <v>0</v>
      </c>
      <c r="E154" s="93">
        <f t="shared" si="42"/>
        <v>31284671</v>
      </c>
      <c r="F154" s="93">
        <f t="shared" si="42"/>
        <v>0</v>
      </c>
      <c r="G154" s="93">
        <f t="shared" si="42"/>
        <v>0</v>
      </c>
      <c r="H154" s="93">
        <f t="shared" si="42"/>
        <v>31284671</v>
      </c>
    </row>
    <row r="155" spans="1:8" ht="5.0999999999999996" customHeight="1">
      <c r="A155" s="174"/>
      <c r="B155" s="175"/>
      <c r="C155" s="102"/>
      <c r="D155" s="102"/>
      <c r="E155" s="102"/>
      <c r="F155" s="102"/>
      <c r="G155" s="102"/>
      <c r="H155" s="102"/>
    </row>
  </sheetData>
  <protectedRanges>
    <protectedRange sqref="B84:G84 B9:G9" name="Rango1_2"/>
  </protectedRanges>
  <mergeCells count="25">
    <mergeCell ref="A5:B5"/>
    <mergeCell ref="A1:H1"/>
    <mergeCell ref="A2:B2"/>
    <mergeCell ref="C2:G2"/>
    <mergeCell ref="A3:B3"/>
    <mergeCell ref="A4:B4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132:B132"/>
    <mergeCell ref="A141:B141"/>
    <mergeCell ref="A145:B145"/>
    <mergeCell ref="A154:B154"/>
    <mergeCell ref="A88:B88"/>
    <mergeCell ref="A98:B98"/>
    <mergeCell ref="A108:B108"/>
    <mergeCell ref="A118:B118"/>
    <mergeCell ref="A128:B128"/>
  </mergeCells>
  <pageMargins left="0.7" right="0.7" top="0.75" bottom="0.75" header="0.3" footer="0.3"/>
  <pageSetup paperSize="11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27"/>
  <sheetViews>
    <sheetView showGridLines="0" zoomScale="75" zoomScaleNormal="75" workbookViewId="0">
      <selection activeCell="C21" sqref="C21"/>
    </sheetView>
  </sheetViews>
  <sheetFormatPr baseColWidth="10" defaultRowHeight="11.25"/>
  <cols>
    <col min="1" max="1" width="39.28515625" style="86" customWidth="1"/>
    <col min="2" max="7" width="14.42578125" style="86" customWidth="1"/>
    <col min="8" max="16384" width="11.42578125" style="86"/>
  </cols>
  <sheetData>
    <row r="1" spans="1:7" ht="40.9" customHeight="1">
      <c r="A1" s="193" t="s">
        <v>691</v>
      </c>
      <c r="B1" s="212"/>
      <c r="C1" s="212"/>
      <c r="D1" s="212"/>
      <c r="E1" s="212"/>
      <c r="F1" s="212"/>
      <c r="G1" s="231"/>
    </row>
    <row r="2" spans="1:7" ht="15" customHeight="1">
      <c r="A2" s="176"/>
      <c r="B2" s="232" t="s">
        <v>271</v>
      </c>
      <c r="C2" s="232"/>
      <c r="D2" s="232"/>
      <c r="E2" s="232"/>
      <c r="F2" s="232"/>
      <c r="G2" s="176"/>
    </row>
    <row r="3" spans="1:7" ht="15" customHeight="1">
      <c r="A3" s="177" t="s">
        <v>1</v>
      </c>
      <c r="B3" s="88" t="s">
        <v>273</v>
      </c>
      <c r="C3" s="88" t="s">
        <v>207</v>
      </c>
      <c r="D3" s="88" t="s">
        <v>208</v>
      </c>
      <c r="E3" s="88" t="s">
        <v>167</v>
      </c>
      <c r="F3" s="88" t="s">
        <v>183</v>
      </c>
      <c r="G3" s="177" t="s">
        <v>692</v>
      </c>
    </row>
    <row r="4" spans="1:7" ht="15" customHeight="1">
      <c r="A4" s="178" t="s">
        <v>693</v>
      </c>
      <c r="B4" s="90"/>
      <c r="C4" s="90"/>
      <c r="D4" s="90"/>
      <c r="E4" s="90"/>
      <c r="F4" s="90"/>
      <c r="G4" s="90"/>
    </row>
    <row r="5" spans="1:7" ht="15" customHeight="1">
      <c r="A5" s="179" t="s">
        <v>694</v>
      </c>
      <c r="B5" s="93">
        <f>SUM(B6:B14)</f>
        <v>31284671</v>
      </c>
      <c r="C5" s="93">
        <f t="shared" ref="C5" si="0">SUM(C6:C13)</f>
        <v>0</v>
      </c>
      <c r="D5" s="93">
        <f>SUM(D6:D14)</f>
        <v>31284671</v>
      </c>
      <c r="E5" s="93">
        <f>SUM(E6:E14)</f>
        <v>5787286.8800000008</v>
      </c>
      <c r="F5" s="93">
        <f>SUM(F6:F14)</f>
        <v>5787286.9199999999</v>
      </c>
      <c r="G5" s="93">
        <f>SUM(G6:G14)</f>
        <v>25497384.119999997</v>
      </c>
    </row>
    <row r="6" spans="1:7">
      <c r="A6" s="189" t="s">
        <v>760</v>
      </c>
      <c r="B6" s="95">
        <v>2236988.5099999998</v>
      </c>
      <c r="C6" s="95">
        <v>198487.16</v>
      </c>
      <c r="D6" s="95">
        <v>2435475.67</v>
      </c>
      <c r="E6" s="95">
        <v>503519.53</v>
      </c>
      <c r="F6" s="95">
        <v>503519.53</v>
      </c>
      <c r="G6" s="95">
        <v>1931956.14</v>
      </c>
    </row>
    <row r="7" spans="1:7" ht="15" customHeight="1">
      <c r="A7" s="189" t="s">
        <v>761</v>
      </c>
      <c r="B7" s="95">
        <v>4294263.49</v>
      </c>
      <c r="C7" s="95">
        <v>0</v>
      </c>
      <c r="D7" s="95">
        <v>4294263.49</v>
      </c>
      <c r="E7" s="95">
        <v>791952.83</v>
      </c>
      <c r="F7" s="95">
        <v>791952.85</v>
      </c>
      <c r="G7" s="95">
        <v>3502310.66</v>
      </c>
    </row>
    <row r="8" spans="1:7">
      <c r="A8" s="189" t="s">
        <v>762</v>
      </c>
      <c r="B8" s="95">
        <v>461139.68</v>
      </c>
      <c r="C8" s="95">
        <v>0</v>
      </c>
      <c r="D8" s="95">
        <v>461139.68</v>
      </c>
      <c r="E8" s="95">
        <v>87230.27</v>
      </c>
      <c r="F8" s="95">
        <v>87230.27</v>
      </c>
      <c r="G8" s="95">
        <v>373909.41</v>
      </c>
    </row>
    <row r="9" spans="1:7" ht="15.75" customHeight="1">
      <c r="A9" s="189" t="s">
        <v>763</v>
      </c>
      <c r="B9" s="95">
        <v>3182721.65</v>
      </c>
      <c r="C9" s="95">
        <v>0</v>
      </c>
      <c r="D9" s="95">
        <v>3182721.65</v>
      </c>
      <c r="E9" s="95">
        <v>478663.3</v>
      </c>
      <c r="F9" s="95">
        <v>478663.3</v>
      </c>
      <c r="G9" s="95">
        <v>2704058.35</v>
      </c>
    </row>
    <row r="10" spans="1:7">
      <c r="A10" s="189" t="s">
        <v>764</v>
      </c>
      <c r="B10" s="95">
        <v>568902.67000000004</v>
      </c>
      <c r="C10" s="95">
        <v>0</v>
      </c>
      <c r="D10" s="95">
        <v>568902.67000000004</v>
      </c>
      <c r="E10" s="95">
        <v>1671.8</v>
      </c>
      <c r="F10" s="95">
        <v>1671.8</v>
      </c>
      <c r="G10" s="95">
        <v>567230.87</v>
      </c>
    </row>
    <row r="11" spans="1:7">
      <c r="A11" s="189" t="s">
        <v>765</v>
      </c>
      <c r="B11" s="95">
        <v>10733039.119999999</v>
      </c>
      <c r="C11" s="95">
        <v>-198487.16</v>
      </c>
      <c r="D11" s="95">
        <v>10534551.959999999</v>
      </c>
      <c r="E11" s="95">
        <v>2856080.26</v>
      </c>
      <c r="F11" s="95">
        <v>2856080.26</v>
      </c>
      <c r="G11" s="95">
        <v>7678471.6999999993</v>
      </c>
    </row>
    <row r="12" spans="1:7">
      <c r="A12" s="189" t="s">
        <v>766</v>
      </c>
      <c r="B12" s="95">
        <v>4388999.28</v>
      </c>
      <c r="C12" s="95">
        <v>0</v>
      </c>
      <c r="D12" s="95">
        <v>4388999.28</v>
      </c>
      <c r="E12" s="95">
        <v>276107.94</v>
      </c>
      <c r="F12" s="95">
        <v>276107.96000000002</v>
      </c>
      <c r="G12" s="95">
        <v>4112891.3400000003</v>
      </c>
    </row>
    <row r="13" spans="1:7">
      <c r="A13" s="189" t="s">
        <v>767</v>
      </c>
      <c r="B13" s="95">
        <v>4150156.48</v>
      </c>
      <c r="C13" s="95">
        <v>0</v>
      </c>
      <c r="D13" s="95">
        <v>4150156.48</v>
      </c>
      <c r="E13" s="95">
        <v>576075.12</v>
      </c>
      <c r="F13" s="95">
        <v>576075.12</v>
      </c>
      <c r="G13" s="95">
        <v>3574081.36</v>
      </c>
    </row>
    <row r="14" spans="1:7">
      <c r="A14" s="189" t="s">
        <v>768</v>
      </c>
      <c r="B14" s="95">
        <v>1268460.1200000001</v>
      </c>
      <c r="C14" s="95">
        <v>0</v>
      </c>
      <c r="D14" s="95">
        <v>1268460.1200000001</v>
      </c>
      <c r="E14" s="95">
        <v>215985.83</v>
      </c>
      <c r="F14" s="95">
        <v>215985.83</v>
      </c>
      <c r="G14" s="95">
        <v>1052474.29</v>
      </c>
    </row>
    <row r="15" spans="1:7">
      <c r="A15" s="114" t="s">
        <v>695</v>
      </c>
      <c r="B15" s="95"/>
      <c r="C15" s="95"/>
      <c r="D15" s="95"/>
      <c r="E15" s="95"/>
      <c r="F15" s="95"/>
      <c r="G15" s="95"/>
    </row>
    <row r="16" spans="1:7">
      <c r="A16" s="114" t="s">
        <v>696</v>
      </c>
      <c r="B16" s="93">
        <f>SUM(B17:B24)</f>
        <v>0</v>
      </c>
      <c r="C16" s="93">
        <f t="shared" ref="C16:G16" si="1">SUM(C17:C24)</f>
        <v>0</v>
      </c>
      <c r="D16" s="93">
        <f t="shared" si="1"/>
        <v>0</v>
      </c>
      <c r="E16" s="93">
        <f t="shared" si="1"/>
        <v>0</v>
      </c>
      <c r="F16" s="93">
        <f t="shared" si="1"/>
        <v>0</v>
      </c>
      <c r="G16" s="93">
        <f t="shared" si="1"/>
        <v>0</v>
      </c>
    </row>
    <row r="17" spans="1:7">
      <c r="A17" s="180" t="s">
        <v>352</v>
      </c>
      <c r="B17" s="95"/>
      <c r="C17" s="95"/>
      <c r="D17" s="95">
        <f>B17+C17</f>
        <v>0</v>
      </c>
      <c r="E17" s="95"/>
      <c r="F17" s="95"/>
      <c r="G17" s="95">
        <f t="shared" ref="G17:G24" si="2">D17-E17</f>
        <v>0</v>
      </c>
    </row>
    <row r="18" spans="1:7">
      <c r="A18" s="180" t="s">
        <v>353</v>
      </c>
      <c r="B18" s="95"/>
      <c r="C18" s="95"/>
      <c r="D18" s="95">
        <f t="shared" ref="D18:D24" si="3">B18+C18</f>
        <v>0</v>
      </c>
      <c r="E18" s="95"/>
      <c r="F18" s="95"/>
      <c r="G18" s="95">
        <f t="shared" si="2"/>
        <v>0</v>
      </c>
    </row>
    <row r="19" spans="1:7">
      <c r="A19" s="180" t="s">
        <v>354</v>
      </c>
      <c r="B19" s="95"/>
      <c r="C19" s="95"/>
      <c r="D19" s="95">
        <f t="shared" si="3"/>
        <v>0</v>
      </c>
      <c r="E19" s="95"/>
      <c r="F19" s="95"/>
      <c r="G19" s="95">
        <f t="shared" si="2"/>
        <v>0</v>
      </c>
    </row>
    <row r="20" spans="1:7">
      <c r="A20" s="180" t="s">
        <v>355</v>
      </c>
      <c r="B20" s="95"/>
      <c r="C20" s="95"/>
      <c r="D20" s="95">
        <f t="shared" si="3"/>
        <v>0</v>
      </c>
      <c r="E20" s="95"/>
      <c r="F20" s="95"/>
      <c r="G20" s="95">
        <f t="shared" si="2"/>
        <v>0</v>
      </c>
    </row>
    <row r="21" spans="1:7">
      <c r="A21" s="180" t="s">
        <v>356</v>
      </c>
      <c r="B21" s="95"/>
      <c r="C21" s="95"/>
      <c r="D21" s="95">
        <f t="shared" si="3"/>
        <v>0</v>
      </c>
      <c r="E21" s="95"/>
      <c r="F21" s="95"/>
      <c r="G21" s="95">
        <f t="shared" si="2"/>
        <v>0</v>
      </c>
    </row>
    <row r="22" spans="1:7">
      <c r="A22" s="180" t="s">
        <v>357</v>
      </c>
      <c r="B22" s="95"/>
      <c r="C22" s="95"/>
      <c r="D22" s="95">
        <f t="shared" si="3"/>
        <v>0</v>
      </c>
      <c r="E22" s="95"/>
      <c r="F22" s="95"/>
      <c r="G22" s="95">
        <f t="shared" si="2"/>
        <v>0</v>
      </c>
    </row>
    <row r="23" spans="1:7">
      <c r="A23" s="180" t="s">
        <v>358</v>
      </c>
      <c r="B23" s="95"/>
      <c r="C23" s="95"/>
      <c r="D23" s="95">
        <f t="shared" si="3"/>
        <v>0</v>
      </c>
      <c r="E23" s="95"/>
      <c r="F23" s="95"/>
      <c r="G23" s="95">
        <f t="shared" si="2"/>
        <v>0</v>
      </c>
    </row>
    <row r="24" spans="1:7">
      <c r="A24" s="180"/>
      <c r="B24" s="95">
        <v>0</v>
      </c>
      <c r="C24" s="95">
        <v>0</v>
      </c>
      <c r="D24" s="95">
        <f t="shared" si="3"/>
        <v>0</v>
      </c>
      <c r="E24" s="95">
        <v>0</v>
      </c>
      <c r="F24" s="95">
        <v>0</v>
      </c>
      <c r="G24" s="95">
        <f t="shared" si="2"/>
        <v>0</v>
      </c>
    </row>
    <row r="25" spans="1:7">
      <c r="A25" s="116"/>
      <c r="B25" s="95"/>
      <c r="C25" s="95"/>
      <c r="D25" s="95"/>
      <c r="E25" s="95"/>
      <c r="F25" s="95"/>
      <c r="G25" s="95"/>
    </row>
    <row r="26" spans="1:7">
      <c r="A26" s="179" t="s">
        <v>351</v>
      </c>
      <c r="B26" s="93">
        <f>B5+B16</f>
        <v>31284671</v>
      </c>
      <c r="C26" s="93">
        <f t="shared" ref="C26:G26" si="4">C5+C16</f>
        <v>0</v>
      </c>
      <c r="D26" s="93">
        <f t="shared" si="4"/>
        <v>31284671</v>
      </c>
      <c r="E26" s="93">
        <f t="shared" si="4"/>
        <v>5787286.8800000008</v>
      </c>
      <c r="F26" s="93">
        <f t="shared" si="4"/>
        <v>5787286.9199999999</v>
      </c>
      <c r="G26" s="93">
        <f t="shared" si="4"/>
        <v>25497384.119999997</v>
      </c>
    </row>
    <row r="27" spans="1:7">
      <c r="A27" s="117"/>
      <c r="B27" s="102"/>
      <c r="C27" s="102"/>
      <c r="D27" s="102"/>
      <c r="E27" s="102"/>
      <c r="F27" s="102"/>
      <c r="G27" s="102"/>
    </row>
  </sheetData>
  <mergeCells count="2">
    <mergeCell ref="A1:G1"/>
    <mergeCell ref="B2:F2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H80"/>
  <sheetViews>
    <sheetView showGridLines="0" zoomScale="75" zoomScaleNormal="75" workbookViewId="0">
      <selection activeCell="C18" sqref="C18"/>
    </sheetView>
  </sheetViews>
  <sheetFormatPr baseColWidth="10" defaultRowHeight="11.25"/>
  <cols>
    <col min="1" max="1" width="5" style="86" customWidth="1"/>
    <col min="2" max="2" width="56.42578125" style="86" customWidth="1"/>
    <col min="3" max="8" width="15.28515625" style="86" customWidth="1"/>
    <col min="9" max="16384" width="11.42578125" style="86"/>
  </cols>
  <sheetData>
    <row r="1" spans="1:8" ht="45.95" customHeight="1">
      <c r="A1" s="193" t="s">
        <v>697</v>
      </c>
      <c r="B1" s="212"/>
      <c r="C1" s="212"/>
      <c r="D1" s="212"/>
      <c r="E1" s="212"/>
      <c r="F1" s="212"/>
      <c r="G1" s="212"/>
      <c r="H1" s="231"/>
    </row>
    <row r="2" spans="1:8" ht="12" customHeight="1">
      <c r="A2" s="234"/>
      <c r="B2" s="192"/>
      <c r="C2" s="199" t="s">
        <v>271</v>
      </c>
      <c r="D2" s="199"/>
      <c r="E2" s="199"/>
      <c r="F2" s="199"/>
      <c r="G2" s="199"/>
      <c r="H2" s="111"/>
    </row>
    <row r="3" spans="1:8" ht="22.5">
      <c r="A3" s="207" t="s">
        <v>1</v>
      </c>
      <c r="B3" s="209"/>
      <c r="C3" s="88" t="s">
        <v>273</v>
      </c>
      <c r="D3" s="88" t="s">
        <v>274</v>
      </c>
      <c r="E3" s="88" t="s">
        <v>275</v>
      </c>
      <c r="F3" s="88" t="s">
        <v>167</v>
      </c>
      <c r="G3" s="88" t="s">
        <v>183</v>
      </c>
      <c r="H3" s="177" t="s">
        <v>272</v>
      </c>
    </row>
    <row r="4" spans="1:8" ht="5.0999999999999996" customHeight="1">
      <c r="A4" s="130"/>
      <c r="B4" s="181"/>
      <c r="C4" s="90"/>
      <c r="D4" s="90"/>
      <c r="E4" s="90"/>
      <c r="F4" s="90"/>
      <c r="G4" s="90"/>
      <c r="H4" s="90"/>
    </row>
    <row r="5" spans="1:8" ht="12.75" customHeight="1">
      <c r="A5" s="235" t="s">
        <v>359</v>
      </c>
      <c r="B5" s="236"/>
      <c r="C5" s="93">
        <f>C6+C16+C25+C36</f>
        <v>31284671</v>
      </c>
      <c r="D5" s="93">
        <f t="shared" ref="D5:H5" si="0">D6+D16+D25+D36</f>
        <v>0</v>
      </c>
      <c r="E5" s="93">
        <f t="shared" si="0"/>
        <v>31284671</v>
      </c>
      <c r="F5" s="93">
        <f t="shared" si="0"/>
        <v>5787286.8799999999</v>
      </c>
      <c r="G5" s="93">
        <f t="shared" si="0"/>
        <v>5787286.9199999999</v>
      </c>
      <c r="H5" s="93">
        <f t="shared" si="0"/>
        <v>25497384.119999997</v>
      </c>
    </row>
    <row r="6" spans="1:8" ht="12.75" customHeight="1">
      <c r="A6" s="220" t="s">
        <v>360</v>
      </c>
      <c r="B6" s="221"/>
      <c r="C6" s="93">
        <f>SUM(C7:C14)</f>
        <v>4755403.17</v>
      </c>
      <c r="D6" s="93">
        <f t="shared" ref="D6:H6" si="1">SUM(D7:D14)</f>
        <v>0</v>
      </c>
      <c r="E6" s="93">
        <f t="shared" si="1"/>
        <v>4755403.17</v>
      </c>
      <c r="F6" s="93">
        <f t="shared" si="1"/>
        <v>879183.1</v>
      </c>
      <c r="G6" s="93">
        <f t="shared" si="1"/>
        <v>879183.12</v>
      </c>
      <c r="H6" s="93">
        <f t="shared" si="1"/>
        <v>3876220.0700000003</v>
      </c>
    </row>
    <row r="7" spans="1:8">
      <c r="A7" s="182" t="s">
        <v>698</v>
      </c>
      <c r="B7" s="172" t="s">
        <v>361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</row>
    <row r="8" spans="1:8">
      <c r="A8" s="182" t="s">
        <v>699</v>
      </c>
      <c r="B8" s="172" t="s">
        <v>362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</row>
    <row r="9" spans="1:8">
      <c r="A9" s="182" t="s">
        <v>700</v>
      </c>
      <c r="B9" s="172" t="s">
        <v>363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</row>
    <row r="10" spans="1:8">
      <c r="A10" s="182" t="s">
        <v>701</v>
      </c>
      <c r="B10" s="172" t="s">
        <v>364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</row>
    <row r="11" spans="1:8">
      <c r="A11" s="182" t="s">
        <v>702</v>
      </c>
      <c r="B11" s="172" t="s">
        <v>365</v>
      </c>
      <c r="C11" s="95">
        <v>4294263.49</v>
      </c>
      <c r="D11" s="95">
        <v>0</v>
      </c>
      <c r="E11" s="95">
        <v>4294263.49</v>
      </c>
      <c r="F11" s="95">
        <v>791952.83</v>
      </c>
      <c r="G11" s="95">
        <v>791952.85</v>
      </c>
      <c r="H11" s="95">
        <v>3502310.66</v>
      </c>
    </row>
    <row r="12" spans="1:8">
      <c r="A12" s="182" t="s">
        <v>703</v>
      </c>
      <c r="B12" s="172" t="s">
        <v>366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</row>
    <row r="13" spans="1:8">
      <c r="A13" s="182" t="s">
        <v>704</v>
      </c>
      <c r="B13" s="172" t="s">
        <v>367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</row>
    <row r="14" spans="1:8">
      <c r="A14" s="182" t="s">
        <v>705</v>
      </c>
      <c r="B14" s="172" t="s">
        <v>368</v>
      </c>
      <c r="C14" s="95">
        <v>461139.68</v>
      </c>
      <c r="D14" s="95">
        <v>0</v>
      </c>
      <c r="E14" s="95">
        <v>461139.68</v>
      </c>
      <c r="F14" s="95">
        <v>87230.27</v>
      </c>
      <c r="G14" s="95">
        <v>87230.27</v>
      </c>
      <c r="H14" s="95">
        <v>373909.41</v>
      </c>
    </row>
    <row r="15" spans="1:8" ht="5.0999999999999996" customHeight="1">
      <c r="A15" s="132"/>
      <c r="B15" s="171"/>
      <c r="C15" s="93"/>
      <c r="D15" s="93"/>
      <c r="E15" s="93"/>
      <c r="F15" s="93"/>
      <c r="G15" s="93"/>
      <c r="H15" s="93"/>
    </row>
    <row r="16" spans="1:8" ht="15">
      <c r="A16" s="220" t="s">
        <v>369</v>
      </c>
      <c r="B16" s="233"/>
      <c r="C16" s="93">
        <f>SUM(C17:C23)</f>
        <v>26529267.829999998</v>
      </c>
      <c r="D16" s="93">
        <f t="shared" ref="D16:G16" si="2">SUM(D17:D23)</f>
        <v>0</v>
      </c>
      <c r="E16" s="93">
        <f t="shared" si="2"/>
        <v>26529267.829999998</v>
      </c>
      <c r="F16" s="93">
        <f t="shared" si="2"/>
        <v>4908103.78</v>
      </c>
      <c r="G16" s="93">
        <f t="shared" si="2"/>
        <v>4908103.8</v>
      </c>
      <c r="H16" s="93">
        <f t="shared" ref="H16:H71" si="3">E16-F16</f>
        <v>21621164.049999997</v>
      </c>
    </row>
    <row r="17" spans="1:8">
      <c r="A17" s="182" t="s">
        <v>706</v>
      </c>
      <c r="B17" s="172" t="s">
        <v>370</v>
      </c>
      <c r="C17" s="95">
        <v>3505448.63</v>
      </c>
      <c r="D17" s="95">
        <v>198487.16</v>
      </c>
      <c r="E17" s="95">
        <v>3703935.79</v>
      </c>
      <c r="F17" s="95">
        <v>719505.36</v>
      </c>
      <c r="G17" s="95">
        <v>719505.36</v>
      </c>
      <c r="H17" s="95">
        <v>2984430.43</v>
      </c>
    </row>
    <row r="18" spans="1:8">
      <c r="A18" s="182" t="s">
        <v>707</v>
      </c>
      <c r="B18" s="172" t="s">
        <v>371</v>
      </c>
      <c r="C18" s="95">
        <v>23023819.199999999</v>
      </c>
      <c r="D18" s="95">
        <v>-198487.16</v>
      </c>
      <c r="E18" s="95">
        <v>22825332.039999999</v>
      </c>
      <c r="F18" s="95">
        <v>4188598.42</v>
      </c>
      <c r="G18" s="95">
        <v>4188598.44</v>
      </c>
      <c r="H18" s="95">
        <v>18636733.619999997</v>
      </c>
    </row>
    <row r="19" spans="1:8">
      <c r="A19" s="182" t="s">
        <v>708</v>
      </c>
      <c r="B19" s="172" t="s">
        <v>372</v>
      </c>
      <c r="C19" s="95">
        <v>0</v>
      </c>
      <c r="D19" s="95">
        <v>0</v>
      </c>
      <c r="E19" s="95">
        <f t="shared" ref="E19:E23" si="4">C19+D19</f>
        <v>0</v>
      </c>
      <c r="F19" s="95">
        <v>0</v>
      </c>
      <c r="G19" s="95">
        <v>0</v>
      </c>
      <c r="H19" s="95">
        <f t="shared" si="3"/>
        <v>0</v>
      </c>
    </row>
    <row r="20" spans="1:8">
      <c r="A20" s="182" t="s">
        <v>709</v>
      </c>
      <c r="B20" s="172" t="s">
        <v>373</v>
      </c>
      <c r="C20" s="95">
        <v>0</v>
      </c>
      <c r="D20" s="95">
        <v>0</v>
      </c>
      <c r="E20" s="95">
        <f t="shared" si="4"/>
        <v>0</v>
      </c>
      <c r="F20" s="95">
        <v>0</v>
      </c>
      <c r="G20" s="95">
        <v>0</v>
      </c>
      <c r="H20" s="95">
        <f t="shared" si="3"/>
        <v>0</v>
      </c>
    </row>
    <row r="21" spans="1:8">
      <c r="A21" s="182" t="s">
        <v>710</v>
      </c>
      <c r="B21" s="172" t="s">
        <v>374</v>
      </c>
      <c r="C21" s="95">
        <v>0</v>
      </c>
      <c r="D21" s="95">
        <v>0</v>
      </c>
      <c r="E21" s="95">
        <f t="shared" si="4"/>
        <v>0</v>
      </c>
      <c r="F21" s="95">
        <v>0</v>
      </c>
      <c r="G21" s="95">
        <v>0</v>
      </c>
      <c r="H21" s="95">
        <f t="shared" si="3"/>
        <v>0</v>
      </c>
    </row>
    <row r="22" spans="1:8">
      <c r="A22" s="182" t="s">
        <v>711</v>
      </c>
      <c r="B22" s="172" t="s">
        <v>375</v>
      </c>
      <c r="C22" s="95">
        <v>0</v>
      </c>
      <c r="D22" s="95">
        <v>0</v>
      </c>
      <c r="E22" s="95">
        <f t="shared" si="4"/>
        <v>0</v>
      </c>
      <c r="F22" s="95">
        <v>0</v>
      </c>
      <c r="G22" s="95">
        <v>0</v>
      </c>
      <c r="H22" s="95">
        <f t="shared" si="3"/>
        <v>0</v>
      </c>
    </row>
    <row r="23" spans="1:8">
      <c r="A23" s="182" t="s">
        <v>712</v>
      </c>
      <c r="B23" s="172" t="s">
        <v>376</v>
      </c>
      <c r="C23" s="95">
        <v>0</v>
      </c>
      <c r="D23" s="95">
        <v>0</v>
      </c>
      <c r="E23" s="95">
        <f t="shared" si="4"/>
        <v>0</v>
      </c>
      <c r="F23" s="95">
        <v>0</v>
      </c>
      <c r="G23" s="95">
        <v>0</v>
      </c>
      <c r="H23" s="95">
        <f t="shared" si="3"/>
        <v>0</v>
      </c>
    </row>
    <row r="24" spans="1:8" ht="5.0999999999999996" customHeight="1">
      <c r="A24" s="132"/>
      <c r="B24" s="171"/>
      <c r="C24" s="93"/>
      <c r="D24" s="93"/>
      <c r="E24" s="93"/>
      <c r="F24" s="93"/>
      <c r="G24" s="93"/>
      <c r="H24" s="93"/>
    </row>
    <row r="25" spans="1:8" ht="15">
      <c r="A25" s="220" t="s">
        <v>377</v>
      </c>
      <c r="B25" s="233"/>
      <c r="C25" s="93">
        <f>SUM(C26:C34)</f>
        <v>0</v>
      </c>
      <c r="D25" s="93">
        <f t="shared" ref="D25:G25" si="5">SUM(D26:D34)</f>
        <v>0</v>
      </c>
      <c r="E25" s="93">
        <f t="shared" si="5"/>
        <v>0</v>
      </c>
      <c r="F25" s="93">
        <f t="shared" si="5"/>
        <v>0</v>
      </c>
      <c r="G25" s="93">
        <f t="shared" si="5"/>
        <v>0</v>
      </c>
      <c r="H25" s="93">
        <f t="shared" si="3"/>
        <v>0</v>
      </c>
    </row>
    <row r="26" spans="1:8">
      <c r="A26" s="182" t="s">
        <v>713</v>
      </c>
      <c r="B26" s="172" t="s">
        <v>378</v>
      </c>
      <c r="C26" s="95">
        <v>0</v>
      </c>
      <c r="D26" s="95">
        <v>0</v>
      </c>
      <c r="E26" s="95">
        <f>C26+D26</f>
        <v>0</v>
      </c>
      <c r="F26" s="95">
        <v>0</v>
      </c>
      <c r="G26" s="95">
        <v>0</v>
      </c>
      <c r="H26" s="95">
        <f t="shared" si="3"/>
        <v>0</v>
      </c>
    </row>
    <row r="27" spans="1:8">
      <c r="A27" s="182" t="s">
        <v>714</v>
      </c>
      <c r="B27" s="172" t="s">
        <v>379</v>
      </c>
      <c r="C27" s="95">
        <v>0</v>
      </c>
      <c r="D27" s="95">
        <v>0</v>
      </c>
      <c r="E27" s="95">
        <f t="shared" ref="E27:E34" si="6">C27+D27</f>
        <v>0</v>
      </c>
      <c r="F27" s="95">
        <v>0</v>
      </c>
      <c r="G27" s="95">
        <v>0</v>
      </c>
      <c r="H27" s="95">
        <f t="shared" si="3"/>
        <v>0</v>
      </c>
    </row>
    <row r="28" spans="1:8">
      <c r="A28" s="182" t="s">
        <v>715</v>
      </c>
      <c r="B28" s="172" t="s">
        <v>380</v>
      </c>
      <c r="C28" s="95">
        <v>0</v>
      </c>
      <c r="D28" s="95">
        <v>0</v>
      </c>
      <c r="E28" s="95">
        <f t="shared" si="6"/>
        <v>0</v>
      </c>
      <c r="F28" s="95">
        <v>0</v>
      </c>
      <c r="G28" s="95">
        <v>0</v>
      </c>
      <c r="H28" s="95">
        <f t="shared" si="3"/>
        <v>0</v>
      </c>
    </row>
    <row r="29" spans="1:8">
      <c r="A29" s="182" t="s">
        <v>716</v>
      </c>
      <c r="B29" s="172" t="s">
        <v>381</v>
      </c>
      <c r="C29" s="95">
        <v>0</v>
      </c>
      <c r="D29" s="95">
        <v>0</v>
      </c>
      <c r="E29" s="95">
        <f t="shared" si="6"/>
        <v>0</v>
      </c>
      <c r="F29" s="95">
        <v>0</v>
      </c>
      <c r="G29" s="95">
        <v>0</v>
      </c>
      <c r="H29" s="95">
        <f t="shared" si="3"/>
        <v>0</v>
      </c>
    </row>
    <row r="30" spans="1:8">
      <c r="A30" s="182" t="s">
        <v>717</v>
      </c>
      <c r="B30" s="172" t="s">
        <v>382</v>
      </c>
      <c r="C30" s="95">
        <v>0</v>
      </c>
      <c r="D30" s="95">
        <v>0</v>
      </c>
      <c r="E30" s="95">
        <f t="shared" si="6"/>
        <v>0</v>
      </c>
      <c r="F30" s="95">
        <v>0</v>
      </c>
      <c r="G30" s="95">
        <v>0</v>
      </c>
      <c r="H30" s="95">
        <f t="shared" si="3"/>
        <v>0</v>
      </c>
    </row>
    <row r="31" spans="1:8">
      <c r="A31" s="182" t="s">
        <v>718</v>
      </c>
      <c r="B31" s="172" t="s">
        <v>383</v>
      </c>
      <c r="C31" s="95">
        <v>0</v>
      </c>
      <c r="D31" s="95">
        <v>0</v>
      </c>
      <c r="E31" s="95">
        <f t="shared" si="6"/>
        <v>0</v>
      </c>
      <c r="F31" s="95">
        <v>0</v>
      </c>
      <c r="G31" s="95">
        <v>0</v>
      </c>
      <c r="H31" s="95">
        <f t="shared" si="3"/>
        <v>0</v>
      </c>
    </row>
    <row r="32" spans="1:8">
      <c r="A32" s="182" t="s">
        <v>719</v>
      </c>
      <c r="B32" s="172" t="s">
        <v>384</v>
      </c>
      <c r="C32" s="95">
        <v>0</v>
      </c>
      <c r="D32" s="95">
        <v>0</v>
      </c>
      <c r="E32" s="95">
        <f t="shared" si="6"/>
        <v>0</v>
      </c>
      <c r="F32" s="95">
        <v>0</v>
      </c>
      <c r="G32" s="95">
        <v>0</v>
      </c>
      <c r="H32" s="95">
        <f t="shared" si="3"/>
        <v>0</v>
      </c>
    </row>
    <row r="33" spans="1:8">
      <c r="A33" s="182" t="s">
        <v>720</v>
      </c>
      <c r="B33" s="172" t="s">
        <v>385</v>
      </c>
      <c r="C33" s="95">
        <v>0</v>
      </c>
      <c r="D33" s="95">
        <v>0</v>
      </c>
      <c r="E33" s="95">
        <f t="shared" si="6"/>
        <v>0</v>
      </c>
      <c r="F33" s="95">
        <v>0</v>
      </c>
      <c r="G33" s="95">
        <v>0</v>
      </c>
      <c r="H33" s="95">
        <f t="shared" si="3"/>
        <v>0</v>
      </c>
    </row>
    <row r="34" spans="1:8">
      <c r="A34" s="182" t="s">
        <v>721</v>
      </c>
      <c r="B34" s="172" t="s">
        <v>386</v>
      </c>
      <c r="C34" s="95">
        <v>0</v>
      </c>
      <c r="D34" s="95">
        <v>0</v>
      </c>
      <c r="E34" s="95">
        <f t="shared" si="6"/>
        <v>0</v>
      </c>
      <c r="F34" s="95">
        <v>0</v>
      </c>
      <c r="G34" s="95">
        <v>0</v>
      </c>
      <c r="H34" s="95">
        <f t="shared" si="3"/>
        <v>0</v>
      </c>
    </row>
    <row r="35" spans="1:8" ht="5.0999999999999996" customHeight="1">
      <c r="A35" s="132"/>
      <c r="B35" s="171"/>
      <c r="C35" s="93"/>
      <c r="D35" s="93"/>
      <c r="E35" s="93"/>
      <c r="F35" s="93"/>
      <c r="G35" s="93"/>
      <c r="H35" s="93"/>
    </row>
    <row r="36" spans="1:8" ht="15">
      <c r="A36" s="220" t="s">
        <v>387</v>
      </c>
      <c r="B36" s="233"/>
      <c r="C36" s="93">
        <f>SUM(C37:C40)</f>
        <v>0</v>
      </c>
      <c r="D36" s="93">
        <f t="shared" ref="D36:G36" si="7">SUM(D37:D40)</f>
        <v>0</v>
      </c>
      <c r="E36" s="93">
        <f t="shared" si="7"/>
        <v>0</v>
      </c>
      <c r="F36" s="93">
        <f t="shared" si="7"/>
        <v>0</v>
      </c>
      <c r="G36" s="93">
        <f t="shared" si="7"/>
        <v>0</v>
      </c>
      <c r="H36" s="93">
        <f t="shared" si="3"/>
        <v>0</v>
      </c>
    </row>
    <row r="37" spans="1:8">
      <c r="A37" s="182" t="s">
        <v>722</v>
      </c>
      <c r="B37" s="172" t="s">
        <v>723</v>
      </c>
      <c r="C37" s="95">
        <v>0</v>
      </c>
      <c r="D37" s="95">
        <v>0</v>
      </c>
      <c r="E37" s="95">
        <f>C37+D37</f>
        <v>0</v>
      </c>
      <c r="F37" s="95">
        <v>0</v>
      </c>
      <c r="G37" s="95">
        <v>0</v>
      </c>
      <c r="H37" s="95">
        <f t="shared" si="3"/>
        <v>0</v>
      </c>
    </row>
    <row r="38" spans="1:8" ht="22.5">
      <c r="A38" s="182" t="s">
        <v>724</v>
      </c>
      <c r="B38" s="183" t="s">
        <v>725</v>
      </c>
      <c r="C38" s="95">
        <v>0</v>
      </c>
      <c r="D38" s="95">
        <v>0</v>
      </c>
      <c r="E38" s="95">
        <f t="shared" ref="E38:E40" si="8">C38+D38</f>
        <v>0</v>
      </c>
      <c r="F38" s="95">
        <v>0</v>
      </c>
      <c r="G38" s="95">
        <v>0</v>
      </c>
      <c r="H38" s="95">
        <f t="shared" si="3"/>
        <v>0</v>
      </c>
    </row>
    <row r="39" spans="1:8">
      <c r="A39" s="182" t="s">
        <v>726</v>
      </c>
      <c r="B39" s="172" t="s">
        <v>388</v>
      </c>
      <c r="C39" s="95">
        <v>0</v>
      </c>
      <c r="D39" s="95">
        <v>0</v>
      </c>
      <c r="E39" s="95">
        <f t="shared" si="8"/>
        <v>0</v>
      </c>
      <c r="F39" s="95">
        <v>0</v>
      </c>
      <c r="G39" s="95">
        <v>0</v>
      </c>
      <c r="H39" s="95">
        <f t="shared" si="3"/>
        <v>0</v>
      </c>
    </row>
    <row r="40" spans="1:8">
      <c r="A40" s="182" t="s">
        <v>727</v>
      </c>
      <c r="B40" s="172" t="s">
        <v>389</v>
      </c>
      <c r="C40" s="95">
        <v>0</v>
      </c>
      <c r="D40" s="95">
        <v>0</v>
      </c>
      <c r="E40" s="95">
        <f t="shared" si="8"/>
        <v>0</v>
      </c>
      <c r="F40" s="95">
        <v>0</v>
      </c>
      <c r="G40" s="95">
        <v>0</v>
      </c>
      <c r="H40" s="95">
        <f t="shared" si="3"/>
        <v>0</v>
      </c>
    </row>
    <row r="41" spans="1:8" ht="5.0999999999999996" customHeight="1">
      <c r="A41" s="132"/>
      <c r="B41" s="171"/>
      <c r="C41" s="93"/>
      <c r="D41" s="93"/>
      <c r="E41" s="93"/>
      <c r="F41" s="93"/>
      <c r="G41" s="93"/>
      <c r="H41" s="93"/>
    </row>
    <row r="42" spans="1:8" ht="15">
      <c r="A42" s="220" t="s">
        <v>390</v>
      </c>
      <c r="B42" s="233"/>
      <c r="C42" s="93">
        <f>C43+C53+C62+C73</f>
        <v>0</v>
      </c>
      <c r="D42" s="93">
        <f t="shared" ref="D42:G42" si="9">D43+D53+D62+D73</f>
        <v>0</v>
      </c>
      <c r="E42" s="93">
        <f t="shared" si="9"/>
        <v>0</v>
      </c>
      <c r="F42" s="93">
        <f t="shared" si="9"/>
        <v>0</v>
      </c>
      <c r="G42" s="93">
        <f t="shared" si="9"/>
        <v>0</v>
      </c>
      <c r="H42" s="93">
        <f t="shared" si="3"/>
        <v>0</v>
      </c>
    </row>
    <row r="43" spans="1:8" ht="15">
      <c r="A43" s="220" t="s">
        <v>360</v>
      </c>
      <c r="B43" s="233"/>
      <c r="C43" s="93">
        <f>SUM(C44:C51)</f>
        <v>0</v>
      </c>
      <c r="D43" s="93">
        <f t="shared" ref="D43:G43" si="10">SUM(D44:D51)</f>
        <v>0</v>
      </c>
      <c r="E43" s="93">
        <f t="shared" si="10"/>
        <v>0</v>
      </c>
      <c r="F43" s="93">
        <f t="shared" si="10"/>
        <v>0</v>
      </c>
      <c r="G43" s="93">
        <f t="shared" si="10"/>
        <v>0</v>
      </c>
      <c r="H43" s="93">
        <f t="shared" si="3"/>
        <v>0</v>
      </c>
    </row>
    <row r="44" spans="1:8">
      <c r="A44" s="182" t="s">
        <v>728</v>
      </c>
      <c r="B44" s="172" t="s">
        <v>361</v>
      </c>
      <c r="C44" s="95">
        <v>0</v>
      </c>
      <c r="D44" s="95">
        <v>0</v>
      </c>
      <c r="E44" s="95">
        <f>C44+D44</f>
        <v>0</v>
      </c>
      <c r="F44" s="95">
        <v>0</v>
      </c>
      <c r="G44" s="95">
        <v>0</v>
      </c>
      <c r="H44" s="95">
        <f t="shared" si="3"/>
        <v>0</v>
      </c>
    </row>
    <row r="45" spans="1:8">
      <c r="A45" s="182" t="s">
        <v>729</v>
      </c>
      <c r="B45" s="172" t="s">
        <v>362</v>
      </c>
      <c r="C45" s="95">
        <v>0</v>
      </c>
      <c r="D45" s="95">
        <v>0</v>
      </c>
      <c r="E45" s="95">
        <f t="shared" ref="E45:E51" si="11">C45+D45</f>
        <v>0</v>
      </c>
      <c r="F45" s="95">
        <v>0</v>
      </c>
      <c r="G45" s="95">
        <v>0</v>
      </c>
      <c r="H45" s="95">
        <f t="shared" si="3"/>
        <v>0</v>
      </c>
    </row>
    <row r="46" spans="1:8">
      <c r="A46" s="182" t="s">
        <v>730</v>
      </c>
      <c r="B46" s="172" t="s">
        <v>363</v>
      </c>
      <c r="C46" s="95">
        <v>0</v>
      </c>
      <c r="D46" s="95">
        <v>0</v>
      </c>
      <c r="E46" s="95">
        <f t="shared" si="11"/>
        <v>0</v>
      </c>
      <c r="F46" s="95">
        <v>0</v>
      </c>
      <c r="G46" s="95">
        <v>0</v>
      </c>
      <c r="H46" s="95">
        <f t="shared" si="3"/>
        <v>0</v>
      </c>
    </row>
    <row r="47" spans="1:8">
      <c r="A47" s="182" t="s">
        <v>731</v>
      </c>
      <c r="B47" s="172" t="s">
        <v>364</v>
      </c>
      <c r="C47" s="95">
        <v>0</v>
      </c>
      <c r="D47" s="95">
        <v>0</v>
      </c>
      <c r="E47" s="95">
        <f t="shared" si="11"/>
        <v>0</v>
      </c>
      <c r="F47" s="95">
        <v>0</v>
      </c>
      <c r="G47" s="95">
        <v>0</v>
      </c>
      <c r="H47" s="95">
        <f t="shared" si="3"/>
        <v>0</v>
      </c>
    </row>
    <row r="48" spans="1:8">
      <c r="A48" s="182" t="s">
        <v>732</v>
      </c>
      <c r="B48" s="172" t="s">
        <v>365</v>
      </c>
      <c r="C48" s="95">
        <v>0</v>
      </c>
      <c r="D48" s="95">
        <v>0</v>
      </c>
      <c r="E48" s="95">
        <f t="shared" si="11"/>
        <v>0</v>
      </c>
      <c r="F48" s="95">
        <v>0</v>
      </c>
      <c r="G48" s="95">
        <v>0</v>
      </c>
      <c r="H48" s="95">
        <f t="shared" si="3"/>
        <v>0</v>
      </c>
    </row>
    <row r="49" spans="1:8">
      <c r="A49" s="182" t="s">
        <v>733</v>
      </c>
      <c r="B49" s="172" t="s">
        <v>366</v>
      </c>
      <c r="C49" s="95">
        <v>0</v>
      </c>
      <c r="D49" s="95">
        <v>0</v>
      </c>
      <c r="E49" s="95">
        <f t="shared" si="11"/>
        <v>0</v>
      </c>
      <c r="F49" s="95">
        <v>0</v>
      </c>
      <c r="G49" s="95">
        <v>0</v>
      </c>
      <c r="H49" s="95">
        <f t="shared" si="3"/>
        <v>0</v>
      </c>
    </row>
    <row r="50" spans="1:8">
      <c r="A50" s="182" t="s">
        <v>734</v>
      </c>
      <c r="B50" s="172" t="s">
        <v>367</v>
      </c>
      <c r="C50" s="95">
        <v>0</v>
      </c>
      <c r="D50" s="95">
        <v>0</v>
      </c>
      <c r="E50" s="95">
        <f t="shared" si="11"/>
        <v>0</v>
      </c>
      <c r="F50" s="95">
        <v>0</v>
      </c>
      <c r="G50" s="95">
        <v>0</v>
      </c>
      <c r="H50" s="95">
        <f t="shared" si="3"/>
        <v>0</v>
      </c>
    </row>
    <row r="51" spans="1:8">
      <c r="A51" s="182" t="s">
        <v>735</v>
      </c>
      <c r="B51" s="172" t="s">
        <v>368</v>
      </c>
      <c r="C51" s="95">
        <v>0</v>
      </c>
      <c r="D51" s="95">
        <v>0</v>
      </c>
      <c r="E51" s="95">
        <f t="shared" si="11"/>
        <v>0</v>
      </c>
      <c r="F51" s="95">
        <v>0</v>
      </c>
      <c r="G51" s="95">
        <v>0</v>
      </c>
      <c r="H51" s="95">
        <f t="shared" si="3"/>
        <v>0</v>
      </c>
    </row>
    <row r="52" spans="1:8" ht="5.0999999999999996" customHeight="1">
      <c r="A52" s="132"/>
      <c r="B52" s="171"/>
      <c r="C52" s="93"/>
      <c r="D52" s="93"/>
      <c r="E52" s="93"/>
      <c r="F52" s="93"/>
      <c r="G52" s="93"/>
      <c r="H52" s="93"/>
    </row>
    <row r="53" spans="1:8" ht="15">
      <c r="A53" s="220" t="s">
        <v>369</v>
      </c>
      <c r="B53" s="233"/>
      <c r="C53" s="93">
        <f>SUM(C54:C60)</f>
        <v>0</v>
      </c>
      <c r="D53" s="93">
        <f t="shared" ref="D53:G53" si="12">SUM(D54:D60)</f>
        <v>0</v>
      </c>
      <c r="E53" s="93">
        <f t="shared" si="12"/>
        <v>0</v>
      </c>
      <c r="F53" s="93">
        <f t="shared" si="12"/>
        <v>0</v>
      </c>
      <c r="G53" s="93">
        <f t="shared" si="12"/>
        <v>0</v>
      </c>
      <c r="H53" s="93">
        <f t="shared" si="3"/>
        <v>0</v>
      </c>
    </row>
    <row r="54" spans="1:8">
      <c r="A54" s="182" t="s">
        <v>736</v>
      </c>
      <c r="B54" s="172" t="s">
        <v>370</v>
      </c>
      <c r="C54" s="95">
        <v>0</v>
      </c>
      <c r="D54" s="95">
        <v>0</v>
      </c>
      <c r="E54" s="95">
        <f>C54+D54</f>
        <v>0</v>
      </c>
      <c r="F54" s="95">
        <v>0</v>
      </c>
      <c r="G54" s="95">
        <v>0</v>
      </c>
      <c r="H54" s="95">
        <f t="shared" si="3"/>
        <v>0</v>
      </c>
    </row>
    <row r="55" spans="1:8">
      <c r="A55" s="182" t="s">
        <v>737</v>
      </c>
      <c r="B55" s="172" t="s">
        <v>371</v>
      </c>
      <c r="C55" s="95">
        <v>0</v>
      </c>
      <c r="D55" s="95">
        <v>0</v>
      </c>
      <c r="E55" s="95">
        <f t="shared" ref="E55:E60" si="13">C55+D55</f>
        <v>0</v>
      </c>
      <c r="F55" s="95">
        <v>0</v>
      </c>
      <c r="G55" s="95">
        <v>0</v>
      </c>
      <c r="H55" s="95">
        <f t="shared" si="3"/>
        <v>0</v>
      </c>
    </row>
    <row r="56" spans="1:8">
      <c r="A56" s="182" t="s">
        <v>738</v>
      </c>
      <c r="B56" s="172" t="s">
        <v>372</v>
      </c>
      <c r="C56" s="95">
        <v>0</v>
      </c>
      <c r="D56" s="95">
        <v>0</v>
      </c>
      <c r="E56" s="95">
        <f t="shared" si="13"/>
        <v>0</v>
      </c>
      <c r="F56" s="95">
        <v>0</v>
      </c>
      <c r="G56" s="95">
        <v>0</v>
      </c>
      <c r="H56" s="95">
        <f t="shared" si="3"/>
        <v>0</v>
      </c>
    </row>
    <row r="57" spans="1:8">
      <c r="A57" s="182" t="s">
        <v>739</v>
      </c>
      <c r="B57" s="172" t="s">
        <v>373</v>
      </c>
      <c r="C57" s="95">
        <v>0</v>
      </c>
      <c r="D57" s="95">
        <v>0</v>
      </c>
      <c r="E57" s="95">
        <f t="shared" si="13"/>
        <v>0</v>
      </c>
      <c r="F57" s="95">
        <v>0</v>
      </c>
      <c r="G57" s="95">
        <v>0</v>
      </c>
      <c r="H57" s="95">
        <f t="shared" si="3"/>
        <v>0</v>
      </c>
    </row>
    <row r="58" spans="1:8">
      <c r="A58" s="182" t="s">
        <v>740</v>
      </c>
      <c r="B58" s="172" t="s">
        <v>374</v>
      </c>
      <c r="C58" s="95">
        <v>0</v>
      </c>
      <c r="D58" s="95">
        <v>0</v>
      </c>
      <c r="E58" s="95">
        <f t="shared" si="13"/>
        <v>0</v>
      </c>
      <c r="F58" s="95">
        <v>0</v>
      </c>
      <c r="G58" s="95">
        <v>0</v>
      </c>
      <c r="H58" s="95">
        <f t="shared" si="3"/>
        <v>0</v>
      </c>
    </row>
    <row r="59" spans="1:8">
      <c r="A59" s="182" t="s">
        <v>741</v>
      </c>
      <c r="B59" s="172" t="s">
        <v>375</v>
      </c>
      <c r="C59" s="95">
        <v>0</v>
      </c>
      <c r="D59" s="95">
        <v>0</v>
      </c>
      <c r="E59" s="95">
        <f t="shared" si="13"/>
        <v>0</v>
      </c>
      <c r="F59" s="95">
        <v>0</v>
      </c>
      <c r="G59" s="95">
        <v>0</v>
      </c>
      <c r="H59" s="95">
        <f t="shared" si="3"/>
        <v>0</v>
      </c>
    </row>
    <row r="60" spans="1:8">
      <c r="A60" s="182" t="s">
        <v>742</v>
      </c>
      <c r="B60" s="172" t="s">
        <v>376</v>
      </c>
      <c r="C60" s="95">
        <v>0</v>
      </c>
      <c r="D60" s="95">
        <v>0</v>
      </c>
      <c r="E60" s="95">
        <f t="shared" si="13"/>
        <v>0</v>
      </c>
      <c r="F60" s="95">
        <v>0</v>
      </c>
      <c r="G60" s="95">
        <v>0</v>
      </c>
      <c r="H60" s="95">
        <f t="shared" si="3"/>
        <v>0</v>
      </c>
    </row>
    <row r="61" spans="1:8" ht="5.0999999999999996" customHeight="1">
      <c r="A61" s="132"/>
      <c r="B61" s="171"/>
      <c r="C61" s="93"/>
      <c r="D61" s="93"/>
      <c r="E61" s="93"/>
      <c r="F61" s="93"/>
      <c r="G61" s="93"/>
      <c r="H61" s="93"/>
    </row>
    <row r="62" spans="1:8" ht="15">
      <c r="A62" s="220" t="s">
        <v>377</v>
      </c>
      <c r="B62" s="233"/>
      <c r="C62" s="93">
        <f>SUM(C63:C71)</f>
        <v>0</v>
      </c>
      <c r="D62" s="93">
        <f t="shared" ref="D62:G62" si="14">SUM(D63:D71)</f>
        <v>0</v>
      </c>
      <c r="E62" s="93">
        <f t="shared" si="14"/>
        <v>0</v>
      </c>
      <c r="F62" s="93">
        <f t="shared" si="14"/>
        <v>0</v>
      </c>
      <c r="G62" s="93">
        <f t="shared" si="14"/>
        <v>0</v>
      </c>
      <c r="H62" s="93">
        <f t="shared" si="3"/>
        <v>0</v>
      </c>
    </row>
    <row r="63" spans="1:8">
      <c r="A63" s="182" t="s">
        <v>743</v>
      </c>
      <c r="B63" s="172" t="s">
        <v>378</v>
      </c>
      <c r="C63" s="95">
        <v>0</v>
      </c>
      <c r="D63" s="95">
        <v>0</v>
      </c>
      <c r="E63" s="95">
        <f>C63+D63</f>
        <v>0</v>
      </c>
      <c r="F63" s="95">
        <v>0</v>
      </c>
      <c r="G63" s="95">
        <v>0</v>
      </c>
      <c r="H63" s="95">
        <f t="shared" si="3"/>
        <v>0</v>
      </c>
    </row>
    <row r="64" spans="1:8">
      <c r="A64" s="182" t="s">
        <v>744</v>
      </c>
      <c r="B64" s="172" t="s">
        <v>379</v>
      </c>
      <c r="C64" s="95">
        <v>0</v>
      </c>
      <c r="D64" s="95">
        <v>0</v>
      </c>
      <c r="E64" s="95">
        <f t="shared" ref="E64:E71" si="15">C64+D64</f>
        <v>0</v>
      </c>
      <c r="F64" s="95">
        <v>0</v>
      </c>
      <c r="G64" s="95">
        <v>0</v>
      </c>
      <c r="H64" s="95">
        <f t="shared" si="3"/>
        <v>0</v>
      </c>
    </row>
    <row r="65" spans="1:8">
      <c r="A65" s="182" t="s">
        <v>745</v>
      </c>
      <c r="B65" s="172" t="s">
        <v>380</v>
      </c>
      <c r="C65" s="95">
        <v>0</v>
      </c>
      <c r="D65" s="95">
        <v>0</v>
      </c>
      <c r="E65" s="95">
        <f t="shared" si="15"/>
        <v>0</v>
      </c>
      <c r="F65" s="95">
        <v>0</v>
      </c>
      <c r="G65" s="95">
        <v>0</v>
      </c>
      <c r="H65" s="95">
        <f t="shared" si="3"/>
        <v>0</v>
      </c>
    </row>
    <row r="66" spans="1:8">
      <c r="A66" s="182" t="s">
        <v>746</v>
      </c>
      <c r="B66" s="172" t="s">
        <v>381</v>
      </c>
      <c r="C66" s="95">
        <v>0</v>
      </c>
      <c r="D66" s="95">
        <v>0</v>
      </c>
      <c r="E66" s="95">
        <f t="shared" si="15"/>
        <v>0</v>
      </c>
      <c r="F66" s="95">
        <v>0</v>
      </c>
      <c r="G66" s="95">
        <v>0</v>
      </c>
      <c r="H66" s="95">
        <f t="shared" si="3"/>
        <v>0</v>
      </c>
    </row>
    <row r="67" spans="1:8">
      <c r="A67" s="182" t="s">
        <v>747</v>
      </c>
      <c r="B67" s="172" t="s">
        <v>382</v>
      </c>
      <c r="C67" s="95">
        <v>0</v>
      </c>
      <c r="D67" s="95">
        <v>0</v>
      </c>
      <c r="E67" s="95">
        <f t="shared" si="15"/>
        <v>0</v>
      </c>
      <c r="F67" s="95">
        <v>0</v>
      </c>
      <c r="G67" s="95">
        <v>0</v>
      </c>
      <c r="H67" s="95">
        <f t="shared" si="3"/>
        <v>0</v>
      </c>
    </row>
    <row r="68" spans="1:8">
      <c r="A68" s="182" t="s">
        <v>748</v>
      </c>
      <c r="B68" s="172" t="s">
        <v>383</v>
      </c>
      <c r="C68" s="95">
        <v>0</v>
      </c>
      <c r="D68" s="95">
        <v>0</v>
      </c>
      <c r="E68" s="95">
        <f t="shared" si="15"/>
        <v>0</v>
      </c>
      <c r="F68" s="95">
        <v>0</v>
      </c>
      <c r="G68" s="95">
        <v>0</v>
      </c>
      <c r="H68" s="95">
        <f t="shared" si="3"/>
        <v>0</v>
      </c>
    </row>
    <row r="69" spans="1:8">
      <c r="A69" s="182" t="s">
        <v>749</v>
      </c>
      <c r="B69" s="172" t="s">
        <v>384</v>
      </c>
      <c r="C69" s="95">
        <v>0</v>
      </c>
      <c r="D69" s="95">
        <v>0</v>
      </c>
      <c r="E69" s="95">
        <f t="shared" si="15"/>
        <v>0</v>
      </c>
      <c r="F69" s="95">
        <v>0</v>
      </c>
      <c r="G69" s="95">
        <v>0</v>
      </c>
      <c r="H69" s="95">
        <f t="shared" si="3"/>
        <v>0</v>
      </c>
    </row>
    <row r="70" spans="1:8">
      <c r="A70" s="182" t="s">
        <v>750</v>
      </c>
      <c r="B70" s="172" t="s">
        <v>385</v>
      </c>
      <c r="C70" s="95">
        <v>0</v>
      </c>
      <c r="D70" s="95">
        <v>0</v>
      </c>
      <c r="E70" s="95">
        <f t="shared" si="15"/>
        <v>0</v>
      </c>
      <c r="F70" s="95">
        <v>0</v>
      </c>
      <c r="G70" s="95">
        <v>0</v>
      </c>
      <c r="H70" s="95">
        <f t="shared" si="3"/>
        <v>0</v>
      </c>
    </row>
    <row r="71" spans="1:8">
      <c r="A71" s="182" t="s">
        <v>751</v>
      </c>
      <c r="B71" s="172" t="s">
        <v>386</v>
      </c>
      <c r="C71" s="95">
        <v>0</v>
      </c>
      <c r="D71" s="95">
        <v>0</v>
      </c>
      <c r="E71" s="95">
        <f t="shared" si="15"/>
        <v>0</v>
      </c>
      <c r="F71" s="95">
        <v>0</v>
      </c>
      <c r="G71" s="95">
        <v>0</v>
      </c>
      <c r="H71" s="95">
        <f t="shared" si="3"/>
        <v>0</v>
      </c>
    </row>
    <row r="72" spans="1:8" ht="5.0999999999999996" customHeight="1">
      <c r="A72" s="132"/>
      <c r="B72" s="171"/>
      <c r="C72" s="93"/>
      <c r="D72" s="93"/>
      <c r="E72" s="93"/>
      <c r="F72" s="93"/>
      <c r="G72" s="93"/>
      <c r="H72" s="93"/>
    </row>
    <row r="73" spans="1:8" ht="15">
      <c r="A73" s="220" t="s">
        <v>387</v>
      </c>
      <c r="B73" s="233"/>
      <c r="C73" s="93">
        <f>SUM(C74:C77)</f>
        <v>0</v>
      </c>
      <c r="D73" s="93">
        <f t="shared" ref="D73:G73" si="16">SUM(D74:D77)</f>
        <v>0</v>
      </c>
      <c r="E73" s="93">
        <f t="shared" si="16"/>
        <v>0</v>
      </c>
      <c r="F73" s="93">
        <f t="shared" si="16"/>
        <v>0</v>
      </c>
      <c r="G73" s="93">
        <f t="shared" si="16"/>
        <v>0</v>
      </c>
      <c r="H73" s="93">
        <f t="shared" ref="H73:H77" si="17">E73-F73</f>
        <v>0</v>
      </c>
    </row>
    <row r="74" spans="1:8">
      <c r="A74" s="182" t="s">
        <v>752</v>
      </c>
      <c r="B74" s="172" t="s">
        <v>723</v>
      </c>
      <c r="C74" s="95">
        <v>0</v>
      </c>
      <c r="D74" s="95">
        <v>0</v>
      </c>
      <c r="E74" s="95">
        <f>C74+D74</f>
        <v>0</v>
      </c>
      <c r="F74" s="95">
        <v>0</v>
      </c>
      <c r="G74" s="95">
        <v>0</v>
      </c>
      <c r="H74" s="95">
        <f t="shared" si="17"/>
        <v>0</v>
      </c>
    </row>
    <row r="75" spans="1:8" ht="22.5">
      <c r="A75" s="182" t="s">
        <v>753</v>
      </c>
      <c r="B75" s="183" t="s">
        <v>725</v>
      </c>
      <c r="C75" s="95">
        <v>0</v>
      </c>
      <c r="D75" s="95">
        <v>0</v>
      </c>
      <c r="E75" s="95">
        <f t="shared" ref="E75:E77" si="18">C75+D75</f>
        <v>0</v>
      </c>
      <c r="F75" s="95">
        <v>0</v>
      </c>
      <c r="G75" s="95">
        <v>0</v>
      </c>
      <c r="H75" s="95">
        <f t="shared" si="17"/>
        <v>0</v>
      </c>
    </row>
    <row r="76" spans="1:8">
      <c r="A76" s="182" t="s">
        <v>754</v>
      </c>
      <c r="B76" s="172" t="s">
        <v>388</v>
      </c>
      <c r="C76" s="95">
        <v>0</v>
      </c>
      <c r="D76" s="95">
        <v>0</v>
      </c>
      <c r="E76" s="95">
        <f t="shared" si="18"/>
        <v>0</v>
      </c>
      <c r="F76" s="95">
        <v>0</v>
      </c>
      <c r="G76" s="95">
        <v>0</v>
      </c>
      <c r="H76" s="95">
        <f t="shared" si="17"/>
        <v>0</v>
      </c>
    </row>
    <row r="77" spans="1:8">
      <c r="A77" s="182" t="s">
        <v>755</v>
      </c>
      <c r="B77" s="172" t="s">
        <v>389</v>
      </c>
      <c r="C77" s="95">
        <v>0</v>
      </c>
      <c r="D77" s="95">
        <v>0</v>
      </c>
      <c r="E77" s="95">
        <f t="shared" si="18"/>
        <v>0</v>
      </c>
      <c r="F77" s="95">
        <v>0</v>
      </c>
      <c r="G77" s="95">
        <v>0</v>
      </c>
      <c r="H77" s="95">
        <f t="shared" si="17"/>
        <v>0</v>
      </c>
    </row>
    <row r="78" spans="1:8" ht="5.0999999999999996" customHeight="1">
      <c r="A78" s="132"/>
      <c r="B78" s="171"/>
      <c r="C78" s="93"/>
      <c r="D78" s="93"/>
      <c r="E78" s="93"/>
      <c r="F78" s="93"/>
      <c r="G78" s="93"/>
      <c r="H78" s="93"/>
    </row>
    <row r="79" spans="1:8" ht="15">
      <c r="A79" s="220" t="s">
        <v>351</v>
      </c>
      <c r="B79" s="233"/>
      <c r="C79" s="93">
        <f>C5+C42</f>
        <v>31284671</v>
      </c>
      <c r="D79" s="93">
        <f t="shared" ref="D79:H79" si="19">D5+D42</f>
        <v>0</v>
      </c>
      <c r="E79" s="93">
        <f t="shared" si="19"/>
        <v>31284671</v>
      </c>
      <c r="F79" s="93">
        <f t="shared" si="19"/>
        <v>5787286.8799999999</v>
      </c>
      <c r="G79" s="93">
        <f t="shared" si="19"/>
        <v>5787286.9199999999</v>
      </c>
      <c r="H79" s="93">
        <f t="shared" si="19"/>
        <v>25497384.119999997</v>
      </c>
    </row>
    <row r="80" spans="1:8" ht="5.0999999999999996" customHeight="1">
      <c r="A80" s="142"/>
      <c r="B80" s="184"/>
      <c r="C80" s="144"/>
      <c r="D80" s="144"/>
      <c r="E80" s="144"/>
      <c r="F80" s="144"/>
      <c r="G80" s="144"/>
      <c r="H80" s="144"/>
    </row>
  </sheetData>
  <mergeCells count="15">
    <mergeCell ref="A6:B6"/>
    <mergeCell ref="A1:H1"/>
    <mergeCell ref="A2:B2"/>
    <mergeCell ref="C2:G2"/>
    <mergeCell ref="A3:B3"/>
    <mergeCell ref="A5:B5"/>
    <mergeCell ref="A53:B53"/>
    <mergeCell ref="A62:B62"/>
    <mergeCell ref="A73:B73"/>
    <mergeCell ref="A79:B79"/>
    <mergeCell ref="A16:B16"/>
    <mergeCell ref="A25:B25"/>
    <mergeCell ref="A36:B36"/>
    <mergeCell ref="A42:B42"/>
    <mergeCell ref="A43:B43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zoomScale="75" zoomScaleNormal="75" workbookViewId="0">
      <selection sqref="A1:G1"/>
    </sheetView>
  </sheetViews>
  <sheetFormatPr baseColWidth="10" defaultRowHeight="11.25"/>
  <cols>
    <col min="1" max="1" width="48.7109375" style="86" customWidth="1"/>
    <col min="2" max="7" width="14.42578125" style="86" customWidth="1"/>
    <col min="8" max="16384" width="11.42578125" style="86"/>
  </cols>
  <sheetData>
    <row r="1" spans="1:7" ht="40.9" customHeight="1">
      <c r="A1" s="193" t="s">
        <v>756</v>
      </c>
      <c r="B1" s="194"/>
      <c r="C1" s="194"/>
      <c r="D1" s="194"/>
      <c r="E1" s="194"/>
      <c r="F1" s="194"/>
      <c r="G1" s="195"/>
    </row>
    <row r="2" spans="1:7">
      <c r="A2" s="185"/>
      <c r="B2" s="232" t="s">
        <v>271</v>
      </c>
      <c r="C2" s="232"/>
      <c r="D2" s="232"/>
      <c r="E2" s="232"/>
      <c r="F2" s="232"/>
      <c r="G2" s="176"/>
    </row>
    <row r="3" spans="1:7" ht="22.5">
      <c r="A3" s="112" t="s">
        <v>1</v>
      </c>
      <c r="B3" s="88" t="s">
        <v>273</v>
      </c>
      <c r="C3" s="88" t="s">
        <v>274</v>
      </c>
      <c r="D3" s="88" t="s">
        <v>275</v>
      </c>
      <c r="E3" s="88" t="s">
        <v>757</v>
      </c>
      <c r="F3" s="88" t="s">
        <v>183</v>
      </c>
      <c r="G3" s="104" t="s">
        <v>272</v>
      </c>
    </row>
    <row r="4" spans="1:7">
      <c r="A4" s="186" t="s">
        <v>391</v>
      </c>
      <c r="B4" s="187">
        <f>B5+B6+B7+B10+B11+B14</f>
        <v>15696260.119999999</v>
      </c>
      <c r="C4" s="187">
        <f t="shared" ref="C4:G4" si="0">C5+C6+C7+C10+C11+C14</f>
        <v>0</v>
      </c>
      <c r="D4" s="187">
        <f t="shared" si="0"/>
        <v>15696260.119999999</v>
      </c>
      <c r="E4" s="187">
        <f t="shared" si="0"/>
        <v>0</v>
      </c>
      <c r="F4" s="187">
        <f t="shared" si="0"/>
        <v>0</v>
      </c>
      <c r="G4" s="187">
        <f t="shared" si="0"/>
        <v>15696260.119999999</v>
      </c>
    </row>
    <row r="5" spans="1:7">
      <c r="A5" s="127" t="s">
        <v>392</v>
      </c>
      <c r="B5" s="95">
        <v>15696260.119999999</v>
      </c>
      <c r="C5" s="95">
        <v>0</v>
      </c>
      <c r="D5" s="95">
        <f>B5+C5</f>
        <v>15696260.119999999</v>
      </c>
      <c r="E5" s="95">
        <v>0</v>
      </c>
      <c r="F5" s="95">
        <v>0</v>
      </c>
      <c r="G5" s="95">
        <f>D5-E5</f>
        <v>15696260.119999999</v>
      </c>
    </row>
    <row r="6" spans="1:7">
      <c r="A6" s="127" t="s">
        <v>393</v>
      </c>
      <c r="B6" s="95">
        <v>0</v>
      </c>
      <c r="C6" s="95">
        <v>0</v>
      </c>
      <c r="D6" s="95">
        <f>B6+C6</f>
        <v>0</v>
      </c>
      <c r="E6" s="95">
        <v>0</v>
      </c>
      <c r="F6" s="95">
        <v>0</v>
      </c>
      <c r="G6" s="95">
        <f>D6-E6</f>
        <v>0</v>
      </c>
    </row>
    <row r="7" spans="1:7">
      <c r="A7" s="127" t="s">
        <v>394</v>
      </c>
      <c r="B7" s="95">
        <f>SUM(B8:B9)</f>
        <v>0</v>
      </c>
      <c r="C7" s="95">
        <f t="shared" ref="C7:G7" si="1">SUM(C8:C9)</f>
        <v>0</v>
      </c>
      <c r="D7" s="95">
        <f t="shared" si="1"/>
        <v>0</v>
      </c>
      <c r="E7" s="95">
        <f t="shared" si="1"/>
        <v>0</v>
      </c>
      <c r="F7" s="95">
        <f t="shared" si="1"/>
        <v>0</v>
      </c>
      <c r="G7" s="95">
        <f t="shared" si="1"/>
        <v>0</v>
      </c>
    </row>
    <row r="8" spans="1:7">
      <c r="A8" s="154" t="s">
        <v>395</v>
      </c>
      <c r="B8" s="95">
        <v>0</v>
      </c>
      <c r="C8" s="95">
        <v>0</v>
      </c>
      <c r="D8" s="95">
        <f t="shared" ref="D8:D10" si="2">B8+C8</f>
        <v>0</v>
      </c>
      <c r="E8" s="95">
        <v>0</v>
      </c>
      <c r="F8" s="95">
        <v>0</v>
      </c>
      <c r="G8" s="95">
        <f t="shared" ref="G8:G14" si="3">D8-E8</f>
        <v>0</v>
      </c>
    </row>
    <row r="9" spans="1:7" ht="15.75" customHeight="1">
      <c r="A9" s="154" t="s">
        <v>758</v>
      </c>
      <c r="B9" s="95">
        <v>0</v>
      </c>
      <c r="C9" s="95">
        <v>0</v>
      </c>
      <c r="D9" s="95">
        <f t="shared" si="2"/>
        <v>0</v>
      </c>
      <c r="E9" s="95">
        <v>0</v>
      </c>
      <c r="F9" s="95">
        <v>0</v>
      </c>
      <c r="G9" s="95">
        <f t="shared" si="3"/>
        <v>0</v>
      </c>
    </row>
    <row r="10" spans="1:7">
      <c r="A10" s="127" t="s">
        <v>396</v>
      </c>
      <c r="B10" s="95">
        <v>0</v>
      </c>
      <c r="C10" s="95">
        <v>0</v>
      </c>
      <c r="D10" s="95">
        <f t="shared" si="2"/>
        <v>0</v>
      </c>
      <c r="E10" s="95">
        <v>0</v>
      </c>
      <c r="F10" s="95">
        <v>0</v>
      </c>
      <c r="G10" s="95">
        <f t="shared" si="3"/>
        <v>0</v>
      </c>
    </row>
    <row r="11" spans="1:7" ht="15.75" customHeight="1">
      <c r="A11" s="127" t="s">
        <v>759</v>
      </c>
      <c r="B11" s="95">
        <f>SUM(B12:B13)</f>
        <v>0</v>
      </c>
      <c r="C11" s="95">
        <f t="shared" ref="C11:F11" si="4">SUM(C12:C13)</f>
        <v>0</v>
      </c>
      <c r="D11" s="95">
        <f t="shared" si="4"/>
        <v>0</v>
      </c>
      <c r="E11" s="95">
        <f t="shared" si="4"/>
        <v>0</v>
      </c>
      <c r="F11" s="95">
        <f t="shared" si="4"/>
        <v>0</v>
      </c>
      <c r="G11" s="95">
        <f t="shared" si="3"/>
        <v>0</v>
      </c>
    </row>
    <row r="12" spans="1:7">
      <c r="A12" s="154" t="s">
        <v>397</v>
      </c>
      <c r="B12" s="95">
        <v>0</v>
      </c>
      <c r="C12" s="95">
        <v>0</v>
      </c>
      <c r="D12" s="95">
        <f t="shared" ref="D12:D14" si="5">B12+C12</f>
        <v>0</v>
      </c>
      <c r="E12" s="95">
        <v>0</v>
      </c>
      <c r="F12" s="95">
        <v>0</v>
      </c>
      <c r="G12" s="95">
        <f t="shared" si="3"/>
        <v>0</v>
      </c>
    </row>
    <row r="13" spans="1:7">
      <c r="A13" s="154" t="s">
        <v>398</v>
      </c>
      <c r="B13" s="95">
        <v>0</v>
      </c>
      <c r="C13" s="95">
        <v>0</v>
      </c>
      <c r="D13" s="95">
        <f t="shared" si="5"/>
        <v>0</v>
      </c>
      <c r="E13" s="95">
        <v>0</v>
      </c>
      <c r="F13" s="95">
        <v>0</v>
      </c>
      <c r="G13" s="95">
        <f t="shared" si="3"/>
        <v>0</v>
      </c>
    </row>
    <row r="14" spans="1:7">
      <c r="A14" s="127" t="s">
        <v>399</v>
      </c>
      <c r="B14" s="95">
        <v>0</v>
      </c>
      <c r="C14" s="95">
        <v>0</v>
      </c>
      <c r="D14" s="95">
        <f t="shared" si="5"/>
        <v>0</v>
      </c>
      <c r="E14" s="95">
        <v>0</v>
      </c>
      <c r="F14" s="95">
        <v>0</v>
      </c>
      <c r="G14" s="95">
        <f t="shared" si="3"/>
        <v>0</v>
      </c>
    </row>
    <row r="15" spans="1:7">
      <c r="A15" s="127"/>
      <c r="B15" s="95"/>
      <c r="C15" s="95"/>
      <c r="D15" s="95"/>
      <c r="E15" s="95"/>
      <c r="F15" s="95"/>
      <c r="G15" s="95"/>
    </row>
    <row r="16" spans="1:7">
      <c r="A16" s="114" t="s">
        <v>400</v>
      </c>
      <c r="B16" s="93">
        <f>B17+B18+B19+B22+B23+B26</f>
        <v>0</v>
      </c>
      <c r="C16" s="93">
        <f t="shared" ref="C16:G16" si="6">C17+C18+C19+C22+C23+C26</f>
        <v>0</v>
      </c>
      <c r="D16" s="93">
        <f t="shared" si="6"/>
        <v>0</v>
      </c>
      <c r="E16" s="93">
        <f t="shared" si="6"/>
        <v>0</v>
      </c>
      <c r="F16" s="93">
        <f t="shared" si="6"/>
        <v>0</v>
      </c>
      <c r="G16" s="93">
        <f t="shared" si="6"/>
        <v>0</v>
      </c>
    </row>
    <row r="17" spans="1:7">
      <c r="A17" s="127" t="s">
        <v>392</v>
      </c>
      <c r="B17" s="95">
        <v>0</v>
      </c>
      <c r="C17" s="95">
        <v>0</v>
      </c>
      <c r="D17" s="95">
        <f t="shared" ref="D17:D18" si="7">B17+C17</f>
        <v>0</v>
      </c>
      <c r="E17" s="95">
        <v>0</v>
      </c>
      <c r="F17" s="95">
        <v>0</v>
      </c>
      <c r="G17" s="95">
        <f t="shared" ref="G17:G26" si="8">D17-E17</f>
        <v>0</v>
      </c>
    </row>
    <row r="18" spans="1:7">
      <c r="A18" s="127" t="s">
        <v>393</v>
      </c>
      <c r="B18" s="95">
        <v>0</v>
      </c>
      <c r="C18" s="95">
        <v>0</v>
      </c>
      <c r="D18" s="95">
        <f t="shared" si="7"/>
        <v>0</v>
      </c>
      <c r="E18" s="95">
        <v>0</v>
      </c>
      <c r="F18" s="95">
        <v>0</v>
      </c>
      <c r="G18" s="95">
        <f t="shared" si="8"/>
        <v>0</v>
      </c>
    </row>
    <row r="19" spans="1:7">
      <c r="A19" s="127" t="s">
        <v>394</v>
      </c>
      <c r="B19" s="95">
        <f>SUM(B20:B21)</f>
        <v>0</v>
      </c>
      <c r="C19" s="95">
        <f t="shared" ref="C19:F19" si="9">SUM(C20:C21)</f>
        <v>0</v>
      </c>
      <c r="D19" s="95">
        <f t="shared" si="9"/>
        <v>0</v>
      </c>
      <c r="E19" s="95">
        <f t="shared" si="9"/>
        <v>0</v>
      </c>
      <c r="F19" s="95">
        <f t="shared" si="9"/>
        <v>0</v>
      </c>
      <c r="G19" s="95">
        <f t="shared" si="8"/>
        <v>0</v>
      </c>
    </row>
    <row r="20" spans="1:7">
      <c r="A20" s="154" t="s">
        <v>395</v>
      </c>
      <c r="B20" s="95">
        <v>0</v>
      </c>
      <c r="C20" s="95">
        <v>0</v>
      </c>
      <c r="D20" s="95">
        <f t="shared" ref="D20:D22" si="10">B20+C20</f>
        <v>0</v>
      </c>
      <c r="E20" s="95">
        <v>0</v>
      </c>
      <c r="F20" s="95">
        <v>0</v>
      </c>
      <c r="G20" s="95">
        <f t="shared" si="8"/>
        <v>0</v>
      </c>
    </row>
    <row r="21" spans="1:7">
      <c r="A21" s="154" t="s">
        <v>758</v>
      </c>
      <c r="B21" s="95">
        <v>0</v>
      </c>
      <c r="C21" s="95">
        <v>0</v>
      </c>
      <c r="D21" s="95">
        <f t="shared" si="10"/>
        <v>0</v>
      </c>
      <c r="E21" s="95">
        <v>0</v>
      </c>
      <c r="F21" s="95">
        <v>0</v>
      </c>
      <c r="G21" s="95">
        <f t="shared" si="8"/>
        <v>0</v>
      </c>
    </row>
    <row r="22" spans="1:7">
      <c r="A22" s="127" t="s">
        <v>396</v>
      </c>
      <c r="B22" s="95">
        <v>0</v>
      </c>
      <c r="C22" s="95">
        <v>0</v>
      </c>
      <c r="D22" s="95">
        <f t="shared" si="10"/>
        <v>0</v>
      </c>
      <c r="E22" s="95">
        <v>0</v>
      </c>
      <c r="F22" s="95">
        <v>0</v>
      </c>
      <c r="G22" s="95">
        <f t="shared" si="8"/>
        <v>0</v>
      </c>
    </row>
    <row r="23" spans="1:7" ht="22.5">
      <c r="A23" s="127" t="s">
        <v>759</v>
      </c>
      <c r="B23" s="95">
        <f>SUM(B24:B25)</f>
        <v>0</v>
      </c>
      <c r="C23" s="95">
        <f t="shared" ref="C23:F23" si="11">SUM(C24:C25)</f>
        <v>0</v>
      </c>
      <c r="D23" s="95">
        <f t="shared" si="11"/>
        <v>0</v>
      </c>
      <c r="E23" s="95">
        <f t="shared" si="11"/>
        <v>0</v>
      </c>
      <c r="F23" s="95">
        <f t="shared" si="11"/>
        <v>0</v>
      </c>
      <c r="G23" s="95">
        <f t="shared" si="8"/>
        <v>0</v>
      </c>
    </row>
    <row r="24" spans="1:7">
      <c r="A24" s="154" t="s">
        <v>397</v>
      </c>
      <c r="B24" s="95">
        <v>0</v>
      </c>
      <c r="C24" s="95">
        <v>0</v>
      </c>
      <c r="D24" s="95">
        <f t="shared" ref="D24:D26" si="12">B24+C24</f>
        <v>0</v>
      </c>
      <c r="E24" s="95">
        <v>0</v>
      </c>
      <c r="F24" s="95">
        <v>0</v>
      </c>
      <c r="G24" s="95">
        <f t="shared" si="8"/>
        <v>0</v>
      </c>
    </row>
    <row r="25" spans="1:7">
      <c r="A25" s="154" t="s">
        <v>398</v>
      </c>
      <c r="B25" s="95">
        <v>0</v>
      </c>
      <c r="C25" s="95">
        <v>0</v>
      </c>
      <c r="D25" s="95">
        <f t="shared" si="12"/>
        <v>0</v>
      </c>
      <c r="E25" s="95">
        <v>0</v>
      </c>
      <c r="F25" s="95">
        <v>0</v>
      </c>
      <c r="G25" s="95">
        <f t="shared" si="8"/>
        <v>0</v>
      </c>
    </row>
    <row r="26" spans="1:7">
      <c r="A26" s="127" t="s">
        <v>399</v>
      </c>
      <c r="B26" s="95">
        <v>0</v>
      </c>
      <c r="C26" s="95">
        <v>0</v>
      </c>
      <c r="D26" s="95">
        <f t="shared" si="12"/>
        <v>0</v>
      </c>
      <c r="E26" s="95">
        <v>0</v>
      </c>
      <c r="F26" s="95">
        <v>0</v>
      </c>
      <c r="G26" s="95">
        <f t="shared" si="8"/>
        <v>0</v>
      </c>
    </row>
    <row r="27" spans="1:7">
      <c r="A27" s="114" t="s">
        <v>401</v>
      </c>
      <c r="B27" s="93">
        <f>B4+B16</f>
        <v>15696260.119999999</v>
      </c>
      <c r="C27" s="93">
        <f t="shared" ref="C27:G27" si="13">C4+C16</f>
        <v>0</v>
      </c>
      <c r="D27" s="93">
        <f t="shared" si="13"/>
        <v>15696260.119999999</v>
      </c>
      <c r="E27" s="93">
        <f t="shared" si="13"/>
        <v>0</v>
      </c>
      <c r="F27" s="93">
        <f t="shared" si="13"/>
        <v>0</v>
      </c>
      <c r="G27" s="93">
        <f t="shared" si="13"/>
        <v>15696260.119999999</v>
      </c>
    </row>
    <row r="28" spans="1:7">
      <c r="A28" s="188"/>
      <c r="B28" s="102"/>
      <c r="C28" s="102"/>
      <c r="D28" s="102"/>
      <c r="E28" s="102"/>
      <c r="F28" s="102"/>
      <c r="G28" s="102"/>
    </row>
    <row r="33" ht="14.45" customHeight="1"/>
    <row r="34" ht="14.45" customHeight="1"/>
  </sheetData>
  <mergeCells count="2">
    <mergeCell ref="A1:G1"/>
    <mergeCell ref="B2:F2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Gina Osornio</cp:lastModifiedBy>
  <cp:revision/>
  <cp:lastPrinted>2024-04-25T15:20:38Z</cp:lastPrinted>
  <dcterms:created xsi:type="dcterms:W3CDTF">2023-03-16T22:14:51Z</dcterms:created>
  <dcterms:modified xsi:type="dcterms:W3CDTF">2024-04-25T15:51:09Z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