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24\CUENTA PUBLICA 2024\1ER TRIMESTRE\"/>
    </mc:Choice>
  </mc:AlternateContent>
  <xr:revisionPtr revIDLastSave="0" documentId="8_{89B6001E-5B85-455E-B3AC-F92DF485D87B}" xr6:coauthVersionLast="47" xr6:coauthVersionMax="47" xr10:uidLastSave="{00000000-0000-0000-0000-000000000000}"/>
  <bookViews>
    <workbookView xWindow="-120" yWindow="-120" windowWidth="29040" windowHeight="15720" tabRatio="863" activeTab="7" xr2:uid="{00000000-000D-0000-FFFF-FFFF00000000}"/>
  </bookViews>
  <sheets>
    <sheet name="Notas a los Edos Financieros" sheetId="1" r:id="rId1"/>
    <sheet name="ACT" sheetId="60" r:id="rId2"/>
    <sheet name="ESF" sheetId="59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81029"/>
</workbook>
</file>

<file path=xl/calcChain.xml><?xml version="1.0" encoding="utf-8"?>
<calcChain xmlns="http://schemas.openxmlformats.org/spreadsheetml/2006/main">
  <c r="C105" i="62" l="1"/>
  <c r="D105" i="62"/>
  <c r="D102" i="62"/>
  <c r="D101" i="62" s="1"/>
  <c r="C102" i="62"/>
  <c r="C101" i="62" s="1"/>
  <c r="D96" i="62"/>
  <c r="D95" i="62" s="1"/>
  <c r="C96" i="62"/>
  <c r="C95" i="62" s="1"/>
  <c r="D44" i="62"/>
  <c r="C44" i="62"/>
  <c r="D20" i="62" l="1"/>
  <c r="C20" i="62"/>
  <c r="D107" i="62" l="1"/>
  <c r="D104" i="62" s="1"/>
  <c r="C107" i="62"/>
  <c r="C104" i="62" s="1"/>
  <c r="D89" i="62"/>
  <c r="C89" i="62"/>
  <c r="D28" i="62"/>
  <c r="D38" i="62" s="1"/>
  <c r="D55" i="62" l="1"/>
  <c r="C55" i="62"/>
  <c r="D53" i="62"/>
  <c r="C53" i="62"/>
  <c r="D51" i="62"/>
  <c r="C51" i="62"/>
  <c r="D49" i="62"/>
  <c r="C49" i="62"/>
  <c r="D47" i="62"/>
  <c r="C47" i="62"/>
  <c r="C46" i="62" l="1"/>
  <c r="D46" i="62"/>
  <c r="D87" i="62"/>
  <c r="D86" i="62" s="1"/>
  <c r="F35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87" i="62" l="1"/>
  <c r="C86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D77" i="62"/>
  <c r="C77" i="62"/>
  <c r="D71" i="62"/>
  <c r="C71" i="62"/>
  <c r="D68" i="62"/>
  <c r="C68" i="62"/>
  <c r="D59" i="62"/>
  <c r="C59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58" i="62"/>
  <c r="C43" i="62" s="1"/>
  <c r="C119" i="62" s="1"/>
  <c r="D58" i="62"/>
  <c r="D43" i="62" s="1"/>
  <c r="D119" i="62" s="1"/>
  <c r="C98" i="60"/>
  <c r="C38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1" i="64" l="1"/>
  <c r="C8" i="64"/>
  <c r="C16" i="63"/>
  <c r="C8" i="63"/>
  <c r="C21" i="63" l="1"/>
  <c r="C40" i="64"/>
  <c r="B52" i="65" l="1"/>
  <c r="B40" i="65"/>
  <c r="B50" i="65"/>
  <c r="B38" i="65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06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<sst xmlns="http://schemas.openxmlformats.org/spreadsheetml/2006/main" count="851" uniqueCount="593">
  <si>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</si>
  <si>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</si>
  <si>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</si>
  <si>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</si>
  <si>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</si>
  <si>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</si>
  <si>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</si>
  <si>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</si>
  <si>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</si>
  <si>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</si>
  <si>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</si>
  <si>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</si>
  <si>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</si>
  <si>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</si>
  <si>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</si>
  <si>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</si>
  <si>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</si>
  <si>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</si>
  <si>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</si>
  <si>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</si>
  <si>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</si>
  <si>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</si>
  <si>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VHP-01</t>
  </si>
  <si>
    <t>PATRIMONIO CONTRIBUIDO</t>
  </si>
  <si>
    <t>VHP-02</t>
  </si>
  <si>
    <t>PATRIMONIO GENERADO</t>
  </si>
  <si>
    <t>EFE-01</t>
  </si>
  <si>
    <t>EFE-02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</si>
  <si>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</si>
  <si>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</si>
  <si>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</si>
  <si>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</si>
  <si>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</si>
  <si>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</si>
  <si>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</si>
  <si>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</si>
  <si>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</si>
  <si>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</si>
  <si>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</si>
  <si>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</si>
  <si>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</si>
  <si>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</si>
  <si>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</si>
  <si>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</si>
  <si>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</si>
  <si>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</si>
  <si>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</si>
  <si>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</si>
  <si>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</si>
  <si>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</si>
  <si>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</si>
  <si>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</si>
  <si>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</si>
  <si>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</si>
  <si>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</si>
  <si>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</si>
  <si>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</si>
  <si>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</si>
  <si>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</si>
  <si>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</si>
  <si>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</si>
  <si>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</si>
  <si>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</si>
  <si>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</si>
  <si>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</si>
  <si>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</si>
  <si>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</si>
  <si>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</si>
  <si>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</si>
  <si>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</si>
  <si>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</si>
  <si>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</si>
  <si>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</si>
  <si>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</si>
  <si>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</si>
  <si>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</si>
  <si>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</si>
  <si>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</si>
  <si>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</si>
  <si>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</si>
  <si>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</si>
  <si>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</si>
  <si>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</si>
  <si>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</si>
  <si>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</si>
  <si>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</si>
  <si>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</si>
  <si>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</si>
  <si>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</si>
  <si>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</si>
  <si>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</si>
  <si>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</si>
  <si>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</si>
  <si>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</si>
  <si>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</si>
  <si>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</si>
  <si>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</si>
  <si>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</si>
  <si>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</si>
  <si>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</si>
  <si>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</si>
  <si>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</si>
  <si>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</si>
  <si>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</si>
  <si>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</si>
  <si>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</si>
  <si>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</si>
  <si>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</si>
  <si>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</si>
  <si>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</si>
  <si>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</si>
  <si>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</si>
  <si>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Saldo Final</t>
  </si>
  <si>
    <t>Saldo Inicial</t>
  </si>
  <si>
    <t>Pagos</t>
  </si>
  <si>
    <t>Tasa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</si>
  <si>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</si>
  <si>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</si>
  <si>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</si>
  <si>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</si>
  <si>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</si>
  <si>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</si>
  <si>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</si>
  <si>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</si>
  <si>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</si>
  <si>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</si>
  <si>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</si>
  <si>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</si>
  <si>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</si>
  <si>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</si>
  <si>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</si>
  <si>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</si>
  <si>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</si>
  <si>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</si>
  <si>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</si>
  <si>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</si>
  <si>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</si>
  <si>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</si>
  <si>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</si>
  <si>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</si>
  <si>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</si>
  <si>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</si>
  <si>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</si>
  <si>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</si>
  <si>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</si>
  <si>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</si>
  <si>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</si>
  <si>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</si>
  <si>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</si>
  <si>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</si>
  <si>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</si>
  <si>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</si>
  <si>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</si>
  <si>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</si>
  <si>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</si>
  <si>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</si>
  <si>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</si>
  <si>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</si>
  <si>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</si>
  <si>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</si>
  <si>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</si>
  <si>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</si>
  <si>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</si>
  <si>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</si>
  <si>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</si>
  <si>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</si>
  <si>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</si>
  <si>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</si>
  <si>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</si>
  <si>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</si>
  <si>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</si>
  <si>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</si>
  <si>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</si>
  <si>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</si>
  <si>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</si>
  <si>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</si>
  <si>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</si>
  <si>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</si>
  <si>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</si>
  <si>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</si>
  <si>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</si>
  <si>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</si>
  <si>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</si>
  <si>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</si>
  <si>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</si>
  <si>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</si>
  <si>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</si>
  <si>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</si>
  <si>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</si>
  <si>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</si>
  <si>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</si>
  <si>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</si>
  <si>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</si>
  <si>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</si>
  <si>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</si>
  <si>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</si>
  <si>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</si>
  <si>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</si>
  <si>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</si>
  <si>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</si>
  <si>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</si>
  <si>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</si>
  <si>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</si>
  <si>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</si>
  <si>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</si>
  <si>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</si>
  <si>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</si>
  <si>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</si>
  <si>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</si>
  <si>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</si>
  <si>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</si>
  <si>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</si>
  <si>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</si>
  <si>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</si>
  <si>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</si>
  <si>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</si>
  <si>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</si>
  <si>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</si>
  <si>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</si>
  <si>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</si>
  <si>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</si>
  <si>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</si>
  <si>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</si>
  <si>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</si>
  <si>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</si>
  <si>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</si>
  <si>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</si>
  <si>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</si>
  <si>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</si>
  <si>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</si>
  <si>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</si>
  <si>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</si>
  <si>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</si>
  <si>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</si>
  <si>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</si>
  <si>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</si>
  <si>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</si>
  <si>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</si>
  <si>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</si>
  <si>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</si>
  <si>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</si>
  <si>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</si>
  <si>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</si>
  <si>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</si>
  <si>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</si>
  <si>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</si>
  <si>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</si>
  <si>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</si>
  <si>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</si>
  <si>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</si>
  <si>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</si>
  <si>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</si>
  <si>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</si>
  <si>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</si>
  <si>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</si>
  <si>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</si>
  <si>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</si>
  <si>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</si>
  <si>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</si>
  <si>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</si>
  <si>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</si>
  <si>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</si>
  <si>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</si>
  <si>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</si>
  <si>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</si>
  <si>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</si>
  <si>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</si>
  <si>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</si>
  <si>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</si>
  <si>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</si>
  <si>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</si>
  <si>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</si>
  <si>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</si>
  <si>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</si>
  <si>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</si>
  <si>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</si>
  <si>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</si>
  <si>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</si>
  <si>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</si>
  <si>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</si>
  <si>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</si>
  <si>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</si>
  <si>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</si>
  <si>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</si>
  <si>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</si>
  <si>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</si>
  <si>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</si>
  <si>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</si>
  <si>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</si>
  <si>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</si>
  <si>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</si>
  <si>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</si>
  <si>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</si>
  <si>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</si>
  <si>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</si>
  <si>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</si>
  <si>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</si>
  <si>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</si>
  <si>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</si>
  <si>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</si>
  <si>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</si>
  <si>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</si>
  <si>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</si>
  <si>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</si>
  <si>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</si>
  <si>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</si>
  <si>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</si>
  <si>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</si>
  <si>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</si>
  <si>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</si>
  <si>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</si>
  <si>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</si>
  <si>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</si>
  <si>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</si>
  <si>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</si>
  <si>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</si>
  <si>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</si>
  <si>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</si>
  <si>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</si>
  <si>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</si>
  <si>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</si>
  <si>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</si>
  <si>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</si>
  <si>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</si>
  <si>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</si>
  <si>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</si>
  <si>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</si>
  <si>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</si>
  <si>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</si>
  <si>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</si>
  <si>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</si>
  <si>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</si>
  <si>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</si>
  <si>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</si>
  <si>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</si>
  <si>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</si>
  <si>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</si>
  <si>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</si>
  <si>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</si>
  <si>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</si>
  <si>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</si>
  <si>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</si>
  <si>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</si>
  <si>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</si>
  <si>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</si>
  <si>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</si>
  <si>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</si>
  <si>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</si>
  <si>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</si>
  <si>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</si>
  <si>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</si>
  <si>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</si>
  <si>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</si>
  <si>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</si>
  <si>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</si>
  <si>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</si>
  <si>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</si>
  <si>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</si>
  <si>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</si>
  <si>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</si>
  <si>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</si>
  <si>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</si>
  <si>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</si>
  <si>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</si>
  <si>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</si>
  <si>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</si>
  <si>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</si>
  <si>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</si>
  <si>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</si>
  <si>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</si>
  <si>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</si>
  <si>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</si>
  <si>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</si>
  <si>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</si>
  <si>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</si>
  <si>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</si>
  <si>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</si>
  <si>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</si>
  <si>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</si>
  <si>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</si>
  <si>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</si>
  <si>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</si>
  <si>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</si>
  <si>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</si>
  <si>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</si>
  <si>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</si>
  <si>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</si>
  <si>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</si>
  <si>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</si>
  <si>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</si>
  <si>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</si>
  <si>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</si>
  <si>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</si>
  <si>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</si>
  <si>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</si>
  <si>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</si>
  <si>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</si>
  <si>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</si>
  <si>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</si>
  <si>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</si>
  <si>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</si>
  <si>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</si>
  <si>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</si>
  <si>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</si>
  <si>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</si>
  <si>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</si>
  <si>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</si>
  <si>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</si>
  <si>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</si>
  <si>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</si>
  <si>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</si>
  <si>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</si>
  <si>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</si>
  <si>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</si>
  <si>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</si>
  <si>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</si>
  <si>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</si>
  <si>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</si>
  <si>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</si>
  <si>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</si>
  <si>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</si>
  <si>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</si>
  <si>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</si>
  <si>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</si>
  <si>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</si>
  <si>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</si>
  <si>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</si>
  <si>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</si>
  <si>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</si>
  <si>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</si>
  <si>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</si>
  <si>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</si>
  <si>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</si>
  <si>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</si>
  <si>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</si>
  <si>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</si>
  <si>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</si>
  <si>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</si>
  <si>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</si>
  <si>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</si>
  <si>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</si>
  <si>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</si>
  <si>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</si>
  <si>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</si>
  <si>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</si>
  <si>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</si>
  <si>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</si>
  <si>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</si>
  <si>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</si>
  <si>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</si>
  <si>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</si>
  <si>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</si>
  <si>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</si>
  <si>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</si>
  <si>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</si>
  <si>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</si>
  <si>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</si>
  <si>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</si>
  <si>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</si>
  <si>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</si>
  <si>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</si>
  <si>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</si>
  <si>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</si>
  <si>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</si>
  <si>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</si>
  <si>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</si>
  <si>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</si>
  <si>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</si>
  <si>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</si>
  <si>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</si>
  <si>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</si>
  <si>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</si>
  <si>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</si>
  <si>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</si>
  <si>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</si>
  <si>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</si>
  <si>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</si>
  <si>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</si>
  <si>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</si>
  <si>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</si>
  <si>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</si>
  <si>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</si>
  <si>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</si>
  <si>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</si>
  <si>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</si>
  <si>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</si>
  <si>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</si>
  <si>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</si>
  <si>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</si>
  <si>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</si>
  <si>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</si>
  <si>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</si>
  <si>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</si>
  <si>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</si>
  <si>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</si>
  <si>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</si>
  <si>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</si>
  <si>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</si>
  <si>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</si>
  <si>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</si>
  <si>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</si>
  <si>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</si>
  <si>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</si>
  <si>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</si>
  <si>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</si>
  <si>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</si>
  <si>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</si>
  <si>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</si>
  <si>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</si>
  <si>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</si>
  <si>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</si>
  <si>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</si>
  <si>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</si>
  <si>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</si>
  <si>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</si>
  <si>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</si>
  <si>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</si>
  <si>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</si>
  <si>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</si>
  <si>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</si>
  <si>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</si>
  <si>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</si>
  <si>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</si>
  <si>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</si>
  <si>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</si>
  <si>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</si>
  <si>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</si>
  <si>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</si>
  <si>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</si>
  <si>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</si>
  <si>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</si>
  <si>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</si>
  <si>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</si>
  <si>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</si>
  <si>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</si>
  <si>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</si>
  <si>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</si>
  <si>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</si>
  <si>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</si>
  <si>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</si>
  <si>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</si>
  <si>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</si>
  <si>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</si>
  <si>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</si>
  <si>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</si>
  <si>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</si>
  <si>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</si>
  <si>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</si>
  <si>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</si>
  <si>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</si>
  <si>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</si>
  <si>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</si>
  <si>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</si>
  <si>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</si>
  <si>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</si>
  <si>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</si>
  <si>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</si>
  <si>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</si>
  <si>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</si>
  <si>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</si>
  <si>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</si>
  <si>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</si>
  <si>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</si>
  <si>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</si>
  <si>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</si>
  <si>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</si>
  <si>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</si>
  <si>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Otras Inversiones</t>
  </si>
  <si>
    <t>3.6</t>
  </si>
  <si>
    <t>3.7</t>
  </si>
  <si>
    <t>Cuentas de Orden Presupuestarias de Ingresos</t>
  </si>
  <si>
    <t>Cuentas de Orden Presupuestarias de Egresos</t>
  </si>
  <si>
    <t>Modificaciones al Presupuesto de Egresos Aprobados</t>
  </si>
  <si>
    <t>Sistema Municipal de Agua Potable y Alcantarillado para el Municipio de Salvatierra, Gto.</t>
  </si>
  <si>
    <t>Correspondiente del 1 de Enero al 31 de Marzo de 2024</t>
  </si>
  <si>
    <t xml:space="preserve">                                                  ELABORÓ                                                                     </t>
  </si>
  <si>
    <t xml:space="preserve">                  AUTORIZÓ</t>
  </si>
  <si>
    <t xml:space="preserve">                              MARÍA GEORGINA OSORNIO GONZÁLEZ                          </t>
  </si>
  <si>
    <t xml:space="preserve">   AGUSTIN ROSILLO CHÁVEZ</t>
  </si>
  <si>
    <t>INGRESOS Y OTROS BENEFICIOS</t>
  </si>
  <si>
    <t>PASIVOS DIFERIDOS</t>
  </si>
  <si>
    <t>PROVISIONES</t>
  </si>
  <si>
    <t>OTROS PASIVOS</t>
  </si>
  <si>
    <t>EFECTIVO Y EQUIVALENTES</t>
  </si>
  <si>
    <t>ADQ. DE ACT. DE INVERSIÓN EFECTIVAMENTE PAGADAS</t>
  </si>
  <si>
    <t>CONCILIACION DE FLUJOS DE EFECTIVO NETOS</t>
  </si>
  <si>
    <t>INGRESOS</t>
  </si>
  <si>
    <t>EGRESOS</t>
  </si>
  <si>
    <t>Explicación</t>
  </si>
  <si>
    <t>EFE-02 "ADQ. DE ACT. DE INVERSION EFECTIVAMENTE PAGADAS"</t>
  </si>
  <si>
    <t xml:space="preserve">     Concepto</t>
  </si>
  <si>
    <t>20XN</t>
  </si>
  <si>
    <t xml:space="preserve">   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</si>
</sst>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theme="1"/>
      <name val="Arial"/>
      <family val="2"/>
    </font>
    <font>
      <sz val="11"/>
      <name val="Calibri"/>
      <family val="2"/>
    </font>
    <font>
      <b/>
      <sz val="9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71306"/>
        <bgColor rgb="FF471306"/>
      </patternFill>
    </fill>
    <fill>
      <patternFill patternType="solid">
        <fgColor rgb="FFD8D8D8"/>
        <bgColor rgb="FFD8D8D8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0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53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left" indent="1"/>
      <protection locked="0"/>
    </xf>
    <xf numFmtId="0" fontId="2" fillId="0" borderId="6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Protection="1">
      <protection locked="0"/>
    </xf>
    <xf numFmtId="0" fontId="9" fillId="0" borderId="0" xfId="8" applyFont="1" applyAlignment="1">
      <alignment vertical="center"/>
    </xf>
    <xf numFmtId="0" fontId="9" fillId="0" borderId="0" xfId="8" applyFont="1"/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9" fillId="0" borderId="0" xfId="9" applyFont="1"/>
    <xf numFmtId="0" fontId="11" fillId="4" borderId="0" xfId="9" applyFont="1" applyFill="1"/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/>
    <xf numFmtId="0" fontId="14" fillId="0" borderId="3" xfId="11" applyFont="1" applyFill="1" applyBorder="1" applyAlignment="1" applyProtection="1">
      <alignment horizontal="center"/>
      <protection locked="0"/>
    </xf>
    <xf numFmtId="0" fontId="14" fillId="0" borderId="6" xfId="11" applyFont="1" applyFill="1" applyBorder="1" applyProtection="1">
      <protection locked="0"/>
    </xf>
    <xf numFmtId="0" fontId="8" fillId="7" borderId="2" xfId="13" applyFont="1" applyFill="1" applyBorder="1" applyAlignment="1">
      <alignment vertical="center"/>
    </xf>
    <xf numFmtId="0" fontId="5" fillId="0" borderId="0" xfId="13" applyFont="1"/>
    <xf numFmtId="0" fontId="8" fillId="0" borderId="7" xfId="13" applyFont="1" applyBorder="1" applyAlignment="1">
      <alignment vertical="center"/>
    </xf>
    <xf numFmtId="0" fontId="8" fillId="0" borderId="7" xfId="13" applyFont="1" applyBorder="1" applyAlignment="1">
      <alignment horizontal="right" vertical="center"/>
    </xf>
    <xf numFmtId="0" fontId="5" fillId="0" borderId="2" xfId="13" applyFont="1" applyBorder="1"/>
    <xf numFmtId="0" fontId="9" fillId="0" borderId="10" xfId="13" applyFont="1" applyBorder="1" applyAlignment="1">
      <alignment horizontal="left" vertical="center" wrapText="1" indent="1"/>
    </xf>
    <xf numFmtId="0" fontId="9" fillId="0" borderId="2" xfId="13" applyFont="1" applyBorder="1" applyAlignment="1">
      <alignment horizontal="left" vertical="center"/>
    </xf>
    <xf numFmtId="0" fontId="9" fillId="0" borderId="7" xfId="13" applyFont="1" applyBorder="1" applyAlignment="1">
      <alignment horizontal="left" vertical="center" indent="1"/>
    </xf>
    <xf numFmtId="0" fontId="9" fillId="0" borderId="7" xfId="13" applyFont="1" applyBorder="1" applyAlignment="1">
      <alignment horizontal="left" vertical="center" wrapText="1"/>
    </xf>
    <xf numFmtId="4" fontId="9" fillId="0" borderId="7" xfId="13" applyNumberFormat="1" applyFont="1" applyBorder="1" applyAlignment="1">
      <alignment horizontal="right" vertical="center" wrapText="1" indent="1"/>
    </xf>
    <xf numFmtId="0" fontId="8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0" fontId="9" fillId="0" borderId="7" xfId="13" applyFont="1" applyBorder="1" applyAlignment="1">
      <alignment horizontal="left" vertical="center"/>
    </xf>
    <xf numFmtId="4" fontId="9" fillId="0" borderId="9" xfId="13" applyNumberFormat="1" applyFont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2" fillId="0" borderId="7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10" xfId="13" applyFont="1" applyBorder="1" applyAlignment="1">
      <alignment horizontal="left" vertical="center" wrapText="1" indent="1"/>
    </xf>
    <xf numFmtId="0" fontId="5" fillId="0" borderId="7" xfId="13" applyFont="1" applyBorder="1"/>
    <xf numFmtId="4" fontId="8" fillId="0" borderId="7" xfId="13" applyNumberFormat="1" applyFont="1" applyBorder="1" applyAlignment="1">
      <alignment horizontal="right" vertical="center"/>
    </xf>
    <xf numFmtId="0" fontId="8" fillId="0" borderId="10" xfId="13" applyFont="1" applyBorder="1" applyAlignment="1">
      <alignment vertical="center"/>
    </xf>
    <xf numFmtId="0" fontId="9" fillId="0" borderId="7" xfId="13" applyFont="1" applyBorder="1" applyAlignment="1">
      <alignment vertical="center"/>
    </xf>
    <xf numFmtId="4" fontId="9" fillId="0" borderId="7" xfId="13" applyNumberFormat="1" applyFont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2" fillId="0" borderId="10" xfId="13" applyFont="1" applyBorder="1" applyAlignment="1">
      <alignment horizontal="left" vertical="center" indent="1"/>
    </xf>
    <xf numFmtId="0" fontId="2" fillId="0" borderId="7" xfId="13" applyFont="1" applyBorder="1" applyAlignment="1">
      <alignment vertical="center"/>
    </xf>
    <xf numFmtId="4" fontId="2" fillId="0" borderId="7" xfId="13" applyNumberFormat="1" applyFont="1" applyBorder="1" applyAlignment="1">
      <alignment horizontal="right" vertical="center"/>
    </xf>
    <xf numFmtId="0" fontId="1" fillId="0" borderId="2" xfId="13" applyFont="1" applyBorder="1" applyAlignment="1">
      <alignment vertical="center"/>
    </xf>
    <xf numFmtId="0" fontId="1" fillId="0" borderId="10" xfId="13" applyFont="1" applyBorder="1" applyAlignment="1">
      <alignment vertical="center"/>
    </xf>
    <xf numFmtId="49" fontId="2" fillId="0" borderId="2" xfId="13" applyNumberFormat="1" applyFont="1" applyBorder="1"/>
    <xf numFmtId="0" fontId="2" fillId="0" borderId="7" xfId="13" applyFont="1" applyBorder="1"/>
    <xf numFmtId="49" fontId="2" fillId="0" borderId="2" xfId="13" applyNumberFormat="1" applyFont="1" applyBorder="1" applyAlignment="1">
      <alignment vertical="center"/>
    </xf>
    <xf numFmtId="3" fontId="8" fillId="7" borderId="1" xfId="13" applyNumberFormat="1" applyFont="1" applyFill="1" applyBorder="1" applyAlignment="1">
      <alignment horizontal="right" vertical="center" wrapText="1" indent="1"/>
    </xf>
    <xf numFmtId="3" fontId="8" fillId="0" borderId="1" xfId="13" applyNumberFormat="1" applyFont="1" applyBorder="1" applyAlignment="1">
      <alignment horizontal="right" vertical="center" wrapText="1" indent="1"/>
    </xf>
    <xf numFmtId="3" fontId="9" fillId="0" borderId="1" xfId="13" applyNumberFormat="1" applyFont="1" applyBorder="1" applyAlignment="1">
      <alignment horizontal="right" vertical="center" wrapText="1" indent="1"/>
    </xf>
    <xf numFmtId="3" fontId="9" fillId="0" borderId="1" xfId="13" applyNumberFormat="1" applyFont="1" applyBorder="1" applyAlignment="1">
      <alignment horizontal="right" vertical="center" indent="1"/>
    </xf>
    <xf numFmtId="3" fontId="2" fillId="0" borderId="1" xfId="13" applyNumberFormat="1" applyFont="1" applyBorder="1" applyAlignment="1">
      <alignment horizontal="right" vertical="center" wrapText="1" indent="1"/>
    </xf>
    <xf numFmtId="3" fontId="1" fillId="0" borderId="1" xfId="13" applyNumberFormat="1" applyFont="1" applyBorder="1" applyAlignment="1">
      <alignment horizontal="right" vertical="center" wrapText="1" indent="1"/>
    </xf>
    <xf numFmtId="3" fontId="2" fillId="0" borderId="1" xfId="13" applyNumberFormat="1" applyFont="1" applyBorder="1" applyAlignment="1">
      <alignment horizontal="right" vertical="center" indent="1"/>
    </xf>
    <xf numFmtId="0" fontId="7" fillId="7" borderId="11" xfId="13" applyFont="1" applyFill="1" applyBorder="1" applyAlignment="1">
      <alignment vertical="center"/>
    </xf>
    <xf numFmtId="0" fontId="7" fillId="7" borderId="16" xfId="13" applyFont="1" applyFill="1" applyBorder="1" applyAlignment="1">
      <alignment vertical="center"/>
    </xf>
    <xf numFmtId="0" fontId="8" fillId="0" borderId="2" xfId="13" applyFont="1" applyBorder="1" applyAlignment="1">
      <alignment horizontal="center" vertical="center"/>
    </xf>
    <xf numFmtId="0" fontId="2" fillId="0" borderId="1" xfId="13" applyFont="1" applyBorder="1" applyAlignment="1">
      <alignment horizontal="left" vertical="center" indent="1"/>
    </xf>
    <xf numFmtId="4" fontId="9" fillId="0" borderId="1" xfId="13" applyNumberFormat="1" applyFont="1" applyBorder="1" applyAlignment="1">
      <alignment horizontal="right" vertical="center" wrapText="1" indent="1"/>
    </xf>
    <xf numFmtId="0" fontId="8" fillId="0" borderId="12" xfId="13" applyFont="1" applyBorder="1" applyAlignment="1">
      <alignment horizontal="center" vertical="center"/>
    </xf>
    <xf numFmtId="4" fontId="9" fillId="0" borderId="10" xfId="13" applyNumberFormat="1" applyFont="1" applyBorder="1" applyAlignment="1">
      <alignment horizontal="right" vertical="center" wrapText="1" indent="1"/>
    </xf>
    <xf numFmtId="0" fontId="2" fillId="0" borderId="3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20" xfId="0" applyFont="1" applyBorder="1" applyProtection="1">
      <protection locked="0"/>
    </xf>
    <xf numFmtId="0" fontId="2" fillId="0" borderId="0" xfId="3" applyFont="1" applyAlignment="1" applyProtection="1">
      <alignment vertical="top"/>
      <protection locked="0"/>
    </xf>
    <xf numFmtId="0" fontId="17" fillId="0" borderId="3" xfId="11" applyFont="1" applyFill="1" applyBorder="1" applyAlignment="1" applyProtection="1">
      <alignment horizontal="center"/>
      <protection locked="0"/>
    </xf>
    <xf numFmtId="0" fontId="17" fillId="0" borderId="6" xfId="11" applyFont="1" applyFill="1" applyBorder="1" applyProtection="1"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5" fillId="0" borderId="6" xfId="0" applyFont="1" applyBorder="1" applyProtection="1">
      <protection locked="0"/>
    </xf>
    <xf numFmtId="0" fontId="7" fillId="0" borderId="6" xfId="0" applyFont="1" applyBorder="1" applyAlignment="1" applyProtection="1">
      <alignment horizontal="left" indent="1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9" fillId="0" borderId="17" xfId="8" applyFont="1" applyBorder="1"/>
    <xf numFmtId="0" fontId="9" fillId="0" borderId="18" xfId="8" applyFont="1" applyBorder="1"/>
    <xf numFmtId="0" fontId="9" fillId="0" borderId="19" xfId="8" applyFont="1" applyBorder="1"/>
    <xf numFmtId="0" fontId="11" fillId="4" borderId="3" xfId="12" applyFont="1" applyFill="1" applyBorder="1"/>
    <xf numFmtId="0" fontId="11" fillId="4" borderId="0" xfId="12" applyFont="1" applyFill="1"/>
    <xf numFmtId="0" fontId="11" fillId="4" borderId="6" xfId="12" applyFont="1" applyFill="1" applyBorder="1"/>
    <xf numFmtId="0" fontId="12" fillId="5" borderId="3" xfId="12" applyFont="1" applyFill="1" applyBorder="1"/>
    <xf numFmtId="0" fontId="12" fillId="5" borderId="0" xfId="12" applyFont="1" applyFill="1"/>
    <xf numFmtId="0" fontId="12" fillId="5" borderId="6" xfId="12" applyFont="1" applyFill="1" applyBorder="1"/>
    <xf numFmtId="0" fontId="2" fillId="0" borderId="3" xfId="12" applyFont="1" applyBorder="1" applyAlignment="1">
      <alignment horizontal="center" vertical="center"/>
    </xf>
    <xf numFmtId="0" fontId="2" fillId="0" borderId="0" xfId="12" applyFont="1"/>
    <xf numFmtId="4" fontId="2" fillId="0" borderId="0" xfId="12" applyNumberFormat="1" applyFont="1"/>
    <xf numFmtId="9" fontId="2" fillId="0" borderId="0" xfId="14" applyFont="1" applyBorder="1"/>
    <xf numFmtId="0" fontId="9" fillId="0" borderId="6" xfId="12" applyFont="1" applyBorder="1"/>
    <xf numFmtId="0" fontId="2" fillId="0" borderId="0" xfId="12" applyFont="1" applyAlignment="1">
      <alignment wrapText="1"/>
    </xf>
    <xf numFmtId="0" fontId="9" fillId="0" borderId="3" xfId="12" applyFont="1" applyBorder="1"/>
    <xf numFmtId="0" fontId="9" fillId="0" borderId="0" xfId="12" applyFont="1"/>
    <xf numFmtId="0" fontId="2" fillId="0" borderId="3" xfId="12" applyFont="1" applyBorder="1" applyAlignment="1">
      <alignment horizontal="center"/>
    </xf>
    <xf numFmtId="0" fontId="2" fillId="0" borderId="6" xfId="12" applyFont="1" applyBorder="1"/>
    <xf numFmtId="9" fontId="2" fillId="0" borderId="0" xfId="12" applyNumberFormat="1" applyFont="1"/>
    <xf numFmtId="0" fontId="9" fillId="0" borderId="4" xfId="8" applyFont="1" applyBorder="1"/>
    <xf numFmtId="0" fontId="9" fillId="0" borderId="20" xfId="8" applyFont="1" applyBorder="1"/>
    <xf numFmtId="0" fontId="9" fillId="0" borderId="5" xfId="8" applyFont="1" applyBorder="1"/>
    <xf numFmtId="0" fontId="11" fillId="4" borderId="3" xfId="8" applyFont="1" applyFill="1" applyBorder="1"/>
    <xf numFmtId="0" fontId="11" fillId="4" borderId="6" xfId="8" applyFont="1" applyFill="1" applyBorder="1"/>
    <xf numFmtId="0" fontId="12" fillId="5" borderId="3" xfId="8" applyFont="1" applyFill="1" applyBorder="1"/>
    <xf numFmtId="0" fontId="12" fillId="5" borderId="6" xfId="8" applyFont="1" applyFill="1" applyBorder="1"/>
    <xf numFmtId="0" fontId="9" fillId="0" borderId="3" xfId="8" applyFont="1" applyBorder="1" applyAlignment="1">
      <alignment horizontal="center"/>
    </xf>
    <xf numFmtId="0" fontId="9" fillId="0" borderId="6" xfId="8" applyFont="1" applyBorder="1"/>
    <xf numFmtId="0" fontId="9" fillId="0" borderId="3" xfId="8" applyFont="1" applyBorder="1"/>
    <xf numFmtId="0" fontId="12" fillId="6" borderId="3" xfId="8" applyFont="1" applyFill="1" applyBorder="1"/>
    <xf numFmtId="0" fontId="12" fillId="6" borderId="6" xfId="8" applyFont="1" applyFill="1" applyBorder="1"/>
    <xf numFmtId="0" fontId="8" fillId="3" borderId="18" xfId="9" applyFont="1" applyFill="1" applyBorder="1" applyAlignment="1">
      <alignment horizontal="right" vertical="center"/>
    </xf>
    <xf numFmtId="0" fontId="1" fillId="3" borderId="19" xfId="9" applyFont="1" applyFill="1" applyBorder="1" applyAlignment="1">
      <alignment horizontal="left" vertical="center"/>
    </xf>
    <xf numFmtId="0" fontId="1" fillId="3" borderId="6" xfId="9" applyFont="1" applyFill="1" applyBorder="1" applyAlignment="1">
      <alignment horizontal="left" vertical="center"/>
    </xf>
    <xf numFmtId="0" fontId="11" fillId="4" borderId="4" xfId="9" applyFont="1" applyFill="1" applyBorder="1" applyAlignment="1">
      <alignment horizontal="center" vertical="center"/>
    </xf>
    <xf numFmtId="0" fontId="11" fillId="4" borderId="20" xfId="9" applyFont="1" applyFill="1" applyBorder="1"/>
    <xf numFmtId="0" fontId="11" fillId="4" borderId="5" xfId="9" applyFont="1" applyFill="1" applyBorder="1"/>
    <xf numFmtId="0" fontId="9" fillId="0" borderId="17" xfId="9" applyFont="1" applyBorder="1"/>
    <xf numFmtId="0" fontId="9" fillId="0" borderId="18" xfId="9" applyFont="1" applyBorder="1"/>
    <xf numFmtId="0" fontId="9" fillId="0" borderId="19" xfId="9" applyFont="1" applyBorder="1"/>
    <xf numFmtId="0" fontId="11" fillId="4" borderId="3" xfId="9" applyFont="1" applyFill="1" applyBorder="1"/>
    <xf numFmtId="0" fontId="11" fillId="4" borderId="6" xfId="9" applyFont="1" applyFill="1" applyBorder="1"/>
    <xf numFmtId="0" fontId="12" fillId="5" borderId="3" xfId="9" applyFont="1" applyFill="1" applyBorder="1"/>
    <xf numFmtId="0" fontId="12" fillId="5" borderId="0" xfId="9" applyFont="1" applyFill="1"/>
    <xf numFmtId="0" fontId="12" fillId="5" borderId="6" xfId="9" applyFont="1" applyFill="1" applyBorder="1"/>
    <xf numFmtId="0" fontId="9" fillId="0" borderId="3" xfId="9" applyFont="1" applyBorder="1" applyAlignment="1">
      <alignment horizontal="center"/>
    </xf>
    <xf numFmtId="0" fontId="9" fillId="0" borderId="6" xfId="9" applyFont="1" applyBorder="1"/>
    <xf numFmtId="0" fontId="9" fillId="0" borderId="3" xfId="9" applyFont="1" applyBorder="1"/>
    <xf numFmtId="0" fontId="9" fillId="0" borderId="4" xfId="9" applyFont="1" applyBorder="1"/>
    <xf numFmtId="0" fontId="9" fillId="0" borderId="20" xfId="9" applyFont="1" applyBorder="1"/>
    <xf numFmtId="0" fontId="9" fillId="0" borderId="5" xfId="9" applyFont="1" applyBorder="1"/>
    <xf numFmtId="0" fontId="11" fillId="4" borderId="17" xfId="9" applyFont="1" applyFill="1" applyBorder="1"/>
    <xf numFmtId="0" fontId="11" fillId="4" borderId="18" xfId="9" applyFont="1" applyFill="1" applyBorder="1"/>
    <xf numFmtId="0" fontId="11" fillId="4" borderId="19" xfId="9" applyFont="1" applyFill="1" applyBorder="1"/>
    <xf numFmtId="0" fontId="8" fillId="0" borderId="3" xfId="9" applyFont="1" applyBorder="1" applyAlignment="1">
      <alignment horizontal="center"/>
    </xf>
    <xf numFmtId="0" fontId="8" fillId="0" borderId="6" xfId="9" applyFont="1" applyBorder="1"/>
    <xf numFmtId="0" fontId="8" fillId="0" borderId="3" xfId="2" applyFont="1" applyBorder="1" applyAlignment="1">
      <alignment horizontal="center"/>
    </xf>
    <xf numFmtId="4" fontId="8" fillId="0" borderId="0" xfId="19" applyNumberFormat="1" applyFont="1" applyFill="1" applyBorder="1"/>
    <xf numFmtId="0" fontId="9" fillId="0" borderId="3" xfId="2" applyFont="1" applyBorder="1" applyAlignment="1">
      <alignment horizontal="center"/>
    </xf>
    <xf numFmtId="4" fontId="9" fillId="0" borderId="0" xfId="19" applyNumberFormat="1" applyFont="1" applyFill="1" applyBorder="1"/>
    <xf numFmtId="4" fontId="8" fillId="0" borderId="0" xfId="18" applyNumberFormat="1" applyFont="1" applyFill="1" applyBorder="1"/>
    <xf numFmtId="4" fontId="9" fillId="0" borderId="0" xfId="18" applyNumberFormat="1" applyFont="1" applyFill="1" applyBorder="1"/>
    <xf numFmtId="0" fontId="9" fillId="0" borderId="4" xfId="9" applyFont="1" applyBorder="1" applyAlignment="1">
      <alignment horizontal="center"/>
    </xf>
    <xf numFmtId="0" fontId="8" fillId="0" borderId="20" xfId="9" quotePrefix="1" applyFont="1" applyBorder="1" applyAlignment="1">
      <alignment horizontal="left" indent="1"/>
    </xf>
    <xf numFmtId="4" fontId="8" fillId="0" borderId="20" xfId="9" applyNumberFormat="1" applyFont="1" applyBorder="1"/>
    <xf numFmtId="0" fontId="7" fillId="0" borderId="11" xfId="13" applyFont="1" applyBorder="1" applyAlignment="1">
      <alignment horizontal="center" vertical="center"/>
    </xf>
    <xf numFmtId="0" fontId="7" fillId="0" borderId="13" xfId="13" applyFont="1" applyBorder="1" applyAlignment="1">
      <alignment horizontal="center" vertical="center"/>
    </xf>
    <xf numFmtId="0" fontId="8" fillId="0" borderId="11" xfId="13" applyFont="1" applyBorder="1" applyAlignment="1">
      <alignment vertical="center"/>
    </xf>
    <xf numFmtId="3" fontId="8" fillId="0" borderId="1" xfId="13" applyNumberFormat="1" applyFont="1" applyBorder="1" applyAlignment="1">
      <alignment horizontal="right" vertical="center"/>
    </xf>
    <xf numFmtId="0" fontId="12" fillId="5" borderId="17" xfId="9" applyFont="1" applyFill="1" applyBorder="1"/>
    <xf numFmtId="0" fontId="12" fillId="5" borderId="18" xfId="9" applyFont="1" applyFill="1" applyBorder="1"/>
    <xf numFmtId="0" fontId="12" fillId="5" borderId="19" xfId="9" applyFont="1" applyFill="1" applyBorder="1"/>
    <xf numFmtId="0" fontId="8" fillId="0" borderId="4" xfId="9" applyFont="1" applyBorder="1" applyAlignment="1">
      <alignment horizontal="center"/>
    </xf>
    <xf numFmtId="0" fontId="8" fillId="0" borderId="20" xfId="9" applyFont="1" applyBorder="1"/>
    <xf numFmtId="0" fontId="8" fillId="0" borderId="5" xfId="9" applyFont="1" applyBorder="1"/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Protection="1">
      <protection locked="0"/>
    </xf>
    <xf numFmtId="0" fontId="2" fillId="0" borderId="24" xfId="0" applyFont="1" applyBorder="1" applyProtection="1">
      <protection locked="0"/>
    </xf>
    <xf numFmtId="0" fontId="2" fillId="0" borderId="25" xfId="0" applyFont="1" applyBorder="1" applyProtection="1">
      <protection locked="0"/>
    </xf>
    <xf numFmtId="10" fontId="12" fillId="8" borderId="0" xfId="0" applyNumberFormat="1" applyFont="1" applyFill="1" applyAlignment="1">
      <alignment horizontal="center"/>
    </xf>
    <xf numFmtId="0" fontId="12" fillId="8" borderId="0" xfId="0" applyFont="1" applyFill="1" applyAlignment="1">
      <alignment horizontal="center"/>
    </xf>
    <xf numFmtId="0" fontId="9" fillId="0" borderId="9" xfId="13" applyFont="1" applyBorder="1" applyAlignment="1">
      <alignment horizontal="left" vertical="center"/>
    </xf>
    <xf numFmtId="0" fontId="19" fillId="0" borderId="2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8" fillId="3" borderId="17" xfId="9" applyFont="1" applyFill="1" applyBorder="1" applyAlignment="1">
      <alignment horizontal="center" vertical="center"/>
    </xf>
    <xf numFmtId="0" fontId="8" fillId="3" borderId="18" xfId="9" applyFont="1" applyFill="1" applyBorder="1" applyAlignment="1">
      <alignment horizontal="center" vertical="center"/>
    </xf>
    <xf numFmtId="0" fontId="8" fillId="3" borderId="3" xfId="9" applyFont="1" applyFill="1" applyBorder="1" applyAlignment="1">
      <alignment horizontal="center" vertical="center"/>
    </xf>
    <xf numFmtId="0" fontId="8" fillId="3" borderId="0" xfId="9" applyFont="1" applyFill="1" applyAlignment="1">
      <alignment horizontal="center" vertical="center"/>
    </xf>
    <xf numFmtId="0" fontId="7" fillId="0" borderId="12" xfId="13" applyFont="1" applyBorder="1" applyAlignment="1">
      <alignment horizontal="center" vertical="center"/>
    </xf>
    <xf numFmtId="0" fontId="7" fillId="0" borderId="9" xfId="13" applyFont="1" applyBorder="1" applyAlignment="1">
      <alignment horizontal="center" vertical="center"/>
    </xf>
    <xf numFmtId="0" fontId="7" fillId="0" borderId="14" xfId="13" applyFont="1" applyBorder="1" applyAlignment="1">
      <alignment horizontal="center" vertical="center"/>
    </xf>
    <xf numFmtId="0" fontId="7" fillId="0" borderId="8" xfId="13" applyFont="1" applyBorder="1" applyAlignment="1">
      <alignment horizontal="center" vertical="center"/>
    </xf>
    <xf numFmtId="0" fontId="7" fillId="0" borderId="0" xfId="13" applyFont="1" applyAlignment="1">
      <alignment horizontal="center" vertical="center"/>
    </xf>
    <xf numFmtId="0" fontId="7" fillId="0" borderId="15" xfId="13" applyFont="1" applyBorder="1" applyAlignment="1">
      <alignment horizontal="center" vertical="center"/>
    </xf>
    <xf numFmtId="0" fontId="7" fillId="0" borderId="11" xfId="13" applyFont="1" applyBorder="1" applyAlignment="1">
      <alignment horizontal="center" vertical="center"/>
    </xf>
    <xf numFmtId="0" fontId="7" fillId="0" borderId="13" xfId="13" applyFont="1" applyBorder="1" applyAlignment="1">
      <alignment horizontal="center" vertical="center"/>
    </xf>
    <xf numFmtId="0" fontId="7" fillId="0" borderId="16" xfId="13" applyFont="1" applyBorder="1" applyAlignment="1">
      <alignment horizontal="center" vertical="center"/>
    </xf>
    <xf numFmtId="0" fontId="1" fillId="0" borderId="12" xfId="13" applyFont="1" applyBorder="1" applyAlignment="1" applyProtection="1">
      <alignment horizontal="center" vertical="center" wrapText="1"/>
      <protection locked="0"/>
    </xf>
    <xf numFmtId="0" fontId="1" fillId="0" borderId="9" xfId="13" applyFont="1" applyBorder="1" applyAlignment="1" applyProtection="1">
      <alignment horizontal="center" vertical="center" wrapText="1"/>
      <protection locked="0"/>
    </xf>
    <xf numFmtId="0" fontId="1" fillId="0" borderId="14" xfId="13" applyFont="1" applyBorder="1" applyAlignment="1" applyProtection="1">
      <alignment horizontal="center" vertical="center" wrapText="1"/>
      <protection locked="0"/>
    </xf>
    <xf numFmtId="0" fontId="1" fillId="0" borderId="8" xfId="13" applyFont="1" applyBorder="1" applyAlignment="1" applyProtection="1">
      <alignment horizontal="center" vertical="center" wrapText="1"/>
      <protection locked="0"/>
    </xf>
    <xf numFmtId="0" fontId="1" fillId="0" borderId="0" xfId="13" applyFont="1" applyAlignment="1" applyProtection="1">
      <alignment horizontal="center" vertical="center" wrapText="1"/>
      <protection locked="0"/>
    </xf>
    <xf numFmtId="0" fontId="1" fillId="0" borderId="15" xfId="13" applyFont="1" applyBorder="1" applyAlignment="1" applyProtection="1">
      <alignment horizontal="center" vertical="center" wrapText="1"/>
      <protection locked="0"/>
    </xf>
    <xf numFmtId="0" fontId="7" fillId="7" borderId="8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2" xfId="13" applyFont="1" applyFill="1" applyBorder="1" applyAlignment="1">
      <alignment horizontal="center" vertical="center"/>
    </xf>
    <xf numFmtId="0" fontId="7" fillId="7" borderId="14" xfId="13" applyFont="1" applyFill="1" applyBorder="1" applyAlignment="1">
      <alignment horizontal="center" vertical="center"/>
    </xf>
    <xf numFmtId="0" fontId="2" fillId="0" borderId="0" xfId="0" applyFont="1" applyBorder="1" applyProtection="1">
      <protection locked="0"/>
    </xf>
    <xf numFmtId="0" fontId="7" fillId="0" borderId="17" xfId="8" applyFont="1" applyFill="1" applyBorder="1" applyAlignment="1">
      <alignment horizontal="center" vertical="center"/>
    </xf>
    <xf numFmtId="0" fontId="7" fillId="0" borderId="18" xfId="8" applyFont="1" applyFill="1" applyBorder="1" applyAlignment="1">
      <alignment horizontal="center" vertical="center"/>
    </xf>
    <xf numFmtId="0" fontId="7" fillId="0" borderId="18" xfId="8" applyFont="1" applyFill="1" applyBorder="1" applyAlignment="1">
      <alignment vertical="center"/>
    </xf>
    <xf numFmtId="0" fontId="7" fillId="0" borderId="18" xfId="8" applyFont="1" applyFill="1" applyBorder="1" applyAlignment="1">
      <alignment horizontal="right" vertical="center"/>
    </xf>
    <xf numFmtId="0" fontId="7" fillId="0" borderId="19" xfId="8" applyFont="1" applyFill="1" applyBorder="1" applyAlignment="1">
      <alignment horizontal="left" vertical="center"/>
    </xf>
    <xf numFmtId="0" fontId="7" fillId="0" borderId="3" xfId="8" applyFont="1" applyFill="1" applyBorder="1" applyAlignment="1">
      <alignment horizontal="center" vertical="center"/>
    </xf>
    <xf numFmtId="0" fontId="7" fillId="0" borderId="0" xfId="8" applyFont="1" applyFill="1" applyBorder="1" applyAlignment="1">
      <alignment horizontal="center" vertical="center"/>
    </xf>
    <xf numFmtId="0" fontId="7" fillId="0" borderId="0" xfId="8" applyFont="1" applyFill="1" applyBorder="1" applyAlignment="1">
      <alignment vertical="center"/>
    </xf>
    <xf numFmtId="0" fontId="7" fillId="0" borderId="0" xfId="8" applyFont="1" applyFill="1" applyBorder="1" applyAlignment="1">
      <alignment horizontal="right" vertical="center"/>
    </xf>
    <xf numFmtId="0" fontId="7" fillId="0" borderId="6" xfId="8" applyFont="1" applyFill="1" applyBorder="1" applyAlignment="1">
      <alignment vertical="center"/>
    </xf>
    <xf numFmtId="0" fontId="7" fillId="0" borderId="6" xfId="8" applyFont="1" applyFill="1" applyBorder="1" applyAlignment="1">
      <alignment horizontal="left" vertical="center"/>
    </xf>
    <xf numFmtId="0" fontId="7" fillId="0" borderId="4" xfId="8" applyFont="1" applyFill="1" applyBorder="1" applyAlignment="1">
      <alignment horizontal="center" vertical="center"/>
    </xf>
    <xf numFmtId="0" fontId="7" fillId="0" borderId="20" xfId="8" applyFont="1" applyFill="1" applyBorder="1" applyAlignment="1">
      <alignment horizontal="center" vertical="center"/>
    </xf>
    <xf numFmtId="0" fontId="7" fillId="0" borderId="5" xfId="8" applyFont="1" applyFill="1" applyBorder="1" applyAlignment="1">
      <alignment horizontal="center" vertical="center"/>
    </xf>
    <xf numFmtId="0" fontId="8" fillId="3" borderId="17" xfId="8" applyFont="1" applyFill="1" applyBorder="1" applyAlignment="1">
      <alignment horizontal="center" vertical="center"/>
    </xf>
    <xf numFmtId="0" fontId="8" fillId="3" borderId="18" xfId="8" applyFont="1" applyFill="1" applyBorder="1" applyAlignment="1">
      <alignment horizontal="center" vertical="center"/>
    </xf>
    <xf numFmtId="0" fontId="8" fillId="3" borderId="18" xfId="8" applyFont="1" applyFill="1" applyBorder="1" applyAlignment="1">
      <alignment horizontal="right" vertical="center"/>
    </xf>
    <xf numFmtId="0" fontId="1" fillId="3" borderId="19" xfId="8" applyFont="1" applyFill="1" applyBorder="1" applyAlignment="1">
      <alignment horizontal="left" vertical="center"/>
    </xf>
    <xf numFmtId="0" fontId="8" fillId="3" borderId="3" xfId="8" applyFont="1" applyFill="1" applyBorder="1" applyAlignment="1">
      <alignment horizontal="center" vertical="center"/>
    </xf>
    <xf numFmtId="0" fontId="8" fillId="3" borderId="0" xfId="8" applyFont="1" applyFill="1" applyBorder="1" applyAlignment="1">
      <alignment horizontal="center" vertical="center"/>
    </xf>
    <xf numFmtId="0" fontId="8" fillId="3" borderId="0" xfId="8" applyFont="1" applyFill="1" applyBorder="1" applyAlignment="1">
      <alignment horizontal="right" vertical="center"/>
    </xf>
    <xf numFmtId="0" fontId="1" fillId="3" borderId="6" xfId="8" applyFont="1" applyFill="1" applyBorder="1" applyAlignment="1">
      <alignment horizontal="left" vertical="center"/>
    </xf>
    <xf numFmtId="0" fontId="11" fillId="4" borderId="4" xfId="8" applyFont="1" applyFill="1" applyBorder="1" applyAlignment="1">
      <alignment horizontal="center" vertical="center"/>
    </xf>
    <xf numFmtId="0" fontId="11" fillId="4" borderId="20" xfId="8" applyFont="1" applyFill="1" applyBorder="1"/>
    <xf numFmtId="0" fontId="11" fillId="4" borderId="5" xfId="8" applyFont="1" applyFill="1" applyBorder="1"/>
    <xf numFmtId="0" fontId="1" fillId="3" borderId="17" xfId="8" applyFont="1" applyFill="1" applyBorder="1" applyAlignment="1">
      <alignment horizontal="center" vertical="center"/>
    </xf>
    <xf numFmtId="0" fontId="1" fillId="3" borderId="18" xfId="8" applyFont="1" applyFill="1" applyBorder="1" applyAlignment="1">
      <alignment vertical="center"/>
    </xf>
    <xf numFmtId="0" fontId="1" fillId="3" borderId="3" xfId="8" applyFont="1" applyFill="1" applyBorder="1" applyAlignment="1">
      <alignment horizontal="center" vertical="center"/>
    </xf>
    <xf numFmtId="0" fontId="1" fillId="3" borderId="0" xfId="8" applyFont="1" applyFill="1" applyBorder="1" applyAlignment="1">
      <alignment vertical="center"/>
    </xf>
    <xf numFmtId="0" fontId="11" fillId="4" borderId="3" xfId="8" applyFont="1" applyFill="1" applyBorder="1" applyAlignment="1">
      <alignment horizontal="center" vertical="center"/>
    </xf>
    <xf numFmtId="0" fontId="11" fillId="4" borderId="0" xfId="8" applyFont="1" applyFill="1" applyBorder="1"/>
    <xf numFmtId="0" fontId="12" fillId="5" borderId="0" xfId="8" applyFont="1" applyFill="1" applyBorder="1"/>
    <xf numFmtId="0" fontId="9" fillId="0" borderId="0" xfId="8" applyFont="1" applyBorder="1"/>
    <xf numFmtId="4" fontId="9" fillId="0" borderId="0" xfId="8" applyNumberFormat="1" applyFont="1" applyBorder="1"/>
    <xf numFmtId="0" fontId="12" fillId="6" borderId="0" xfId="8" applyFont="1" applyFill="1" applyBorder="1"/>
    <xf numFmtId="0" fontId="8" fillId="3" borderId="0" xfId="9" applyFont="1" applyFill="1" applyBorder="1" applyAlignment="1">
      <alignment horizontal="center" vertical="center"/>
    </xf>
    <xf numFmtId="0" fontId="8" fillId="3" borderId="0" xfId="9" applyFont="1" applyFill="1" applyBorder="1" applyAlignment="1">
      <alignment horizontal="right" vertical="center"/>
    </xf>
    <xf numFmtId="0" fontId="11" fillId="4" borderId="3" xfId="9" applyFont="1" applyFill="1" applyBorder="1" applyAlignment="1">
      <alignment horizontal="center" vertical="center"/>
    </xf>
    <xf numFmtId="0" fontId="11" fillId="4" borderId="0" xfId="9" applyFont="1" applyFill="1" applyBorder="1"/>
    <xf numFmtId="0" fontId="9" fillId="0" borderId="0" xfId="9" applyFont="1" applyBorder="1"/>
    <xf numFmtId="0" fontId="12" fillId="5" borderId="0" xfId="9" applyFont="1" applyFill="1" applyBorder="1"/>
    <xf numFmtId="0" fontId="12" fillId="5" borderId="0" xfId="9" applyFont="1" applyFill="1" applyBorder="1" applyAlignment="1">
      <alignment horizontal="center"/>
    </xf>
    <xf numFmtId="4" fontId="9" fillId="0" borderId="0" xfId="9" applyNumberFormat="1" applyFont="1" applyBorder="1"/>
    <xf numFmtId="0" fontId="8" fillId="0" borderId="0" xfId="9" applyFont="1" applyBorder="1"/>
    <xf numFmtId="4" fontId="8" fillId="0" borderId="0" xfId="9" applyNumberFormat="1" applyFont="1" applyBorder="1"/>
    <xf numFmtId="0" fontId="12" fillId="5" borderId="0" xfId="9" applyFont="1" applyFill="1" applyBorder="1" applyAlignment="1">
      <alignment horizontal="center" vertical="center"/>
    </xf>
    <xf numFmtId="0" fontId="8" fillId="0" borderId="0" xfId="9" applyFont="1" applyBorder="1" applyAlignment="1">
      <alignment horizontal="left" indent="1"/>
    </xf>
    <xf numFmtId="0" fontId="8" fillId="0" borderId="0" xfId="2" applyFont="1" applyBorder="1"/>
    <xf numFmtId="0" fontId="9" fillId="0" borderId="0" xfId="2" applyFont="1" applyBorder="1"/>
    <xf numFmtId="0" fontId="1" fillId="0" borderId="0" xfId="9" applyFont="1" applyBorder="1"/>
    <xf numFmtId="0" fontId="1" fillId="0" borderId="0" xfId="2" applyFont="1" applyBorder="1"/>
    <xf numFmtId="0" fontId="2" fillId="0" borderId="0" xfId="2" applyFont="1" applyBorder="1"/>
    <xf numFmtId="0" fontId="8" fillId="0" borderId="0" xfId="2" applyFont="1" applyBorder="1" applyAlignment="1">
      <alignment horizontal="left" indent="1"/>
    </xf>
    <xf numFmtId="4" fontId="8" fillId="0" borderId="0" xfId="2" applyNumberFormat="1" applyFont="1" applyBorder="1"/>
    <xf numFmtId="0" fontId="2" fillId="0" borderId="0" xfId="9" applyFont="1" applyBorder="1"/>
    <xf numFmtId="4" fontId="5" fillId="0" borderId="0" xfId="2" applyNumberFormat="1" applyFont="1" applyBorder="1" applyAlignment="1" applyProtection="1">
      <alignment vertical="top"/>
      <protection locked="0"/>
    </xf>
    <xf numFmtId="0" fontId="8" fillId="3" borderId="18" xfId="9" applyFont="1" applyFill="1" applyBorder="1" applyAlignment="1">
      <alignment vertical="center"/>
    </xf>
    <xf numFmtId="0" fontId="8" fillId="3" borderId="0" xfId="9" applyFont="1" applyFill="1" applyBorder="1" applyAlignment="1">
      <alignment vertical="center"/>
    </xf>
    <xf numFmtId="0" fontId="8" fillId="3" borderId="3" xfId="9" applyFont="1" applyFill="1" applyBorder="1" applyAlignment="1">
      <alignment horizontal="center"/>
    </xf>
    <xf numFmtId="0" fontId="8" fillId="3" borderId="0" xfId="9" applyFont="1" applyFill="1" applyBorder="1"/>
    <xf numFmtId="0" fontId="8" fillId="3" borderId="3" xfId="9" applyFont="1" applyFill="1" applyBorder="1" applyAlignment="1">
      <alignment horizontal="center"/>
    </xf>
    <xf numFmtId="0" fontId="8" fillId="9" borderId="0" xfId="0" applyFont="1" applyFill="1" applyBorder="1" applyAlignment="1">
      <alignment horizontal="center" vertical="center"/>
    </xf>
    <xf numFmtId="0" fontId="18" fillId="0" borderId="0" xfId="0" applyFont="1" applyBorder="1"/>
  </cellXfs>
  <cellStyles count="20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3" xfId="16" xr:uid="{00000000-0005-0000-0000-000004000000}"/>
    <cellStyle name="Millares 3" xfId="19" xr:uid="{00000000-0005-0000-0000-000005000000}"/>
    <cellStyle name="Millares 4" xfId="17" xr:uid="{00000000-0005-0000-0000-000006000000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9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B17" sqref="B17"/>
    </sheetView>
  </sheetViews>
  <sheetFormatPr baseColWidth="10" defaultColWidth="12.85546875" defaultRowHeight="11.25" x14ac:dyDescent="0.2"/>
  <cols>
    <col min="1" max="1" width="14.570312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90" t="s">
        <v>573</v>
      </c>
      <c r="B1" s="191"/>
      <c r="C1" s="192"/>
      <c r="D1" s="193" t="s">
        <v>507</v>
      </c>
      <c r="E1" s="194">
        <v>2024</v>
      </c>
    </row>
    <row r="2" spans="1:5" ht="18.95" customHeight="1" x14ac:dyDescent="0.2">
      <c r="A2" s="195" t="s">
        <v>506</v>
      </c>
      <c r="B2" s="196"/>
      <c r="C2" s="197"/>
      <c r="D2" s="198" t="s">
        <v>508</v>
      </c>
      <c r="E2" s="199" t="s">
        <v>513</v>
      </c>
    </row>
    <row r="3" spans="1:5" ht="18.95" customHeight="1" x14ac:dyDescent="0.2">
      <c r="A3" s="195" t="s">
        <v>574</v>
      </c>
      <c r="B3" s="196"/>
      <c r="C3" s="197"/>
      <c r="D3" s="198" t="s">
        <v>509</v>
      </c>
      <c r="E3" s="200">
        <v>1</v>
      </c>
    </row>
    <row r="4" spans="1:5" ht="18.95" customHeight="1" thickBot="1" x14ac:dyDescent="0.25">
      <c r="A4" s="201" t="s">
        <v>528</v>
      </c>
      <c r="B4" s="202"/>
      <c r="C4" s="202"/>
      <c r="D4" s="202"/>
      <c r="E4" s="203"/>
    </row>
    <row r="5" spans="1:5" ht="15" customHeight="1" thickBot="1" x14ac:dyDescent="0.25">
      <c r="A5" s="156" t="s">
        <v>29</v>
      </c>
      <c r="B5" s="157" t="s">
        <v>30</v>
      </c>
      <c r="C5" s="158"/>
      <c r="D5" s="159"/>
      <c r="E5" s="160"/>
    </row>
    <row r="6" spans="1:5" x14ac:dyDescent="0.2">
      <c r="A6" s="2"/>
      <c r="B6" s="5"/>
      <c r="C6" s="70"/>
      <c r="D6" s="189"/>
      <c r="E6" s="5"/>
    </row>
    <row r="7" spans="1:5" x14ac:dyDescent="0.2">
      <c r="A7" s="2"/>
      <c r="B7" s="3" t="s">
        <v>33</v>
      </c>
      <c r="C7" s="70"/>
      <c r="D7" s="189"/>
      <c r="E7" s="5"/>
    </row>
    <row r="8" spans="1:5" x14ac:dyDescent="0.2">
      <c r="A8" s="2"/>
      <c r="B8" s="3"/>
      <c r="C8" s="70"/>
      <c r="D8" s="189"/>
      <c r="E8" s="5"/>
    </row>
    <row r="9" spans="1:5" x14ac:dyDescent="0.2">
      <c r="A9" s="2"/>
      <c r="B9" s="4" t="s">
        <v>0</v>
      </c>
      <c r="C9" s="70"/>
      <c r="D9" s="189"/>
      <c r="E9" s="5"/>
    </row>
    <row r="10" spans="1:5" x14ac:dyDescent="0.2">
      <c r="A10" s="21" t="s">
        <v>488</v>
      </c>
      <c r="B10" s="22" t="s">
        <v>579</v>
      </c>
      <c r="C10" s="70"/>
      <c r="D10" s="189"/>
      <c r="E10" s="5"/>
    </row>
    <row r="11" spans="1:5" x14ac:dyDescent="0.2">
      <c r="A11" s="21" t="s">
        <v>489</v>
      </c>
      <c r="B11" s="75" t="s">
        <v>282</v>
      </c>
      <c r="C11" s="70"/>
      <c r="D11" s="189"/>
      <c r="E11" s="5"/>
    </row>
    <row r="12" spans="1:5" x14ac:dyDescent="0.2">
      <c r="A12" s="74" t="s">
        <v>490</v>
      </c>
      <c r="B12" s="75" t="s">
        <v>2</v>
      </c>
      <c r="C12" s="70"/>
      <c r="D12" s="189"/>
      <c r="E12" s="5"/>
    </row>
    <row r="13" spans="1:5" x14ac:dyDescent="0.2">
      <c r="A13" s="74" t="s">
        <v>491</v>
      </c>
      <c r="B13" s="75" t="s">
        <v>4</v>
      </c>
      <c r="C13" s="70"/>
      <c r="D13" s="189"/>
      <c r="E13" s="5"/>
    </row>
    <row r="14" spans="1:5" x14ac:dyDescent="0.2">
      <c r="A14" s="74" t="s">
        <v>1</v>
      </c>
      <c r="B14" s="75" t="s">
        <v>6</v>
      </c>
      <c r="C14" s="70"/>
      <c r="D14" s="189"/>
      <c r="E14" s="5"/>
    </row>
    <row r="15" spans="1:5" x14ac:dyDescent="0.2">
      <c r="A15" s="74" t="s">
        <v>3</v>
      </c>
      <c r="B15" s="75" t="s">
        <v>501</v>
      </c>
      <c r="C15" s="70"/>
      <c r="D15" s="189"/>
      <c r="E15" s="5"/>
    </row>
    <row r="16" spans="1:5" x14ac:dyDescent="0.2">
      <c r="A16" s="74" t="s">
        <v>5</v>
      </c>
      <c r="B16" s="75" t="s">
        <v>502</v>
      </c>
      <c r="C16" s="70"/>
      <c r="D16" s="189"/>
      <c r="E16" s="5"/>
    </row>
    <row r="17" spans="1:5" x14ac:dyDescent="0.2">
      <c r="A17" s="74" t="s">
        <v>83</v>
      </c>
      <c r="B17" s="75" t="s">
        <v>82</v>
      </c>
      <c r="C17" s="70"/>
      <c r="D17" s="189"/>
      <c r="E17" s="5"/>
    </row>
    <row r="18" spans="1:5" x14ac:dyDescent="0.2">
      <c r="A18" s="74" t="s">
        <v>7</v>
      </c>
      <c r="B18" s="75" t="s">
        <v>10</v>
      </c>
      <c r="C18" s="70"/>
      <c r="D18" s="189"/>
      <c r="E18" s="5"/>
    </row>
    <row r="19" spans="1:5" x14ac:dyDescent="0.2">
      <c r="A19" s="74" t="s">
        <v>8</v>
      </c>
      <c r="B19" s="75" t="s">
        <v>12</v>
      </c>
      <c r="C19" s="70"/>
      <c r="D19" s="189"/>
      <c r="E19" s="5"/>
    </row>
    <row r="20" spans="1:5" x14ac:dyDescent="0.2">
      <c r="A20" s="74" t="s">
        <v>9</v>
      </c>
      <c r="B20" s="75" t="s">
        <v>14</v>
      </c>
      <c r="C20" s="70"/>
      <c r="D20" s="189"/>
      <c r="E20" s="5"/>
    </row>
    <row r="21" spans="1:5" x14ac:dyDescent="0.2">
      <c r="A21" s="74" t="s">
        <v>11</v>
      </c>
      <c r="B21" s="75" t="s">
        <v>16</v>
      </c>
      <c r="C21" s="70"/>
      <c r="D21" s="189"/>
      <c r="E21" s="5"/>
    </row>
    <row r="22" spans="1:5" x14ac:dyDescent="0.2">
      <c r="A22" s="74" t="s">
        <v>13</v>
      </c>
      <c r="B22" s="75" t="s">
        <v>503</v>
      </c>
      <c r="C22" s="70"/>
      <c r="D22" s="189"/>
      <c r="E22" s="5"/>
    </row>
    <row r="23" spans="1:5" x14ac:dyDescent="0.2">
      <c r="A23" s="74" t="s">
        <v>15</v>
      </c>
      <c r="B23" s="75" t="s">
        <v>19</v>
      </c>
      <c r="C23" s="70"/>
      <c r="D23" s="189"/>
      <c r="E23" s="5"/>
    </row>
    <row r="24" spans="1:5" x14ac:dyDescent="0.2">
      <c r="A24" s="74" t="s">
        <v>17</v>
      </c>
      <c r="B24" s="75" t="s">
        <v>116</v>
      </c>
      <c r="C24" s="70"/>
      <c r="D24" s="189"/>
      <c r="E24" s="5"/>
    </row>
    <row r="25" spans="1:5" x14ac:dyDescent="0.2">
      <c r="A25" s="74" t="s">
        <v>18</v>
      </c>
      <c r="B25" s="75" t="s">
        <v>580</v>
      </c>
      <c r="C25" s="70"/>
      <c r="D25" s="189"/>
      <c r="E25" s="5"/>
    </row>
    <row r="26" spans="1:5" x14ac:dyDescent="0.2">
      <c r="A26" s="74" t="s">
        <v>20</v>
      </c>
      <c r="B26" s="75" t="s">
        <v>581</v>
      </c>
      <c r="C26" s="70"/>
      <c r="D26" s="189"/>
      <c r="E26" s="5"/>
    </row>
    <row r="27" spans="1:5" x14ac:dyDescent="0.2">
      <c r="A27" s="74" t="s">
        <v>21</v>
      </c>
      <c r="B27" s="75" t="s">
        <v>582</v>
      </c>
      <c r="C27" s="70"/>
      <c r="D27" s="189"/>
      <c r="E27" s="5"/>
    </row>
    <row r="28" spans="1:5" x14ac:dyDescent="0.2">
      <c r="A28" s="74" t="s">
        <v>22</v>
      </c>
      <c r="B28" s="75" t="s">
        <v>23</v>
      </c>
      <c r="C28" s="70"/>
      <c r="D28" s="189"/>
      <c r="E28" s="5"/>
    </row>
    <row r="29" spans="1:5" x14ac:dyDescent="0.2">
      <c r="A29" s="74" t="s">
        <v>24</v>
      </c>
      <c r="B29" s="75" t="s">
        <v>25</v>
      </c>
      <c r="C29" s="70"/>
      <c r="D29" s="189"/>
      <c r="E29" s="5"/>
    </row>
    <row r="30" spans="1:5" x14ac:dyDescent="0.2">
      <c r="A30" s="74" t="s">
        <v>26</v>
      </c>
      <c r="B30" s="75" t="s">
        <v>583</v>
      </c>
      <c r="C30" s="70"/>
      <c r="D30" s="189"/>
      <c r="E30" s="5"/>
    </row>
    <row r="31" spans="1:5" x14ac:dyDescent="0.2">
      <c r="A31" s="74" t="s">
        <v>27</v>
      </c>
      <c r="B31" s="75" t="s">
        <v>584</v>
      </c>
      <c r="C31" s="70"/>
      <c r="D31" s="189"/>
      <c r="E31" s="5"/>
    </row>
    <row r="32" spans="1:5" x14ac:dyDescent="0.2">
      <c r="A32" s="74" t="s">
        <v>38</v>
      </c>
      <c r="B32" s="77" t="s">
        <v>585</v>
      </c>
      <c r="C32" s="70"/>
      <c r="D32" s="189"/>
      <c r="E32" s="5"/>
    </row>
    <row r="33" spans="1:5" x14ac:dyDescent="0.2">
      <c r="A33" s="76"/>
      <c r="B33" s="189"/>
      <c r="C33" s="70"/>
      <c r="D33" s="189"/>
      <c r="E33" s="5"/>
    </row>
    <row r="34" spans="1:5" x14ac:dyDescent="0.2">
      <c r="A34" s="76"/>
      <c r="B34" s="78"/>
      <c r="C34" s="70"/>
      <c r="D34" s="189"/>
      <c r="E34" s="5"/>
    </row>
    <row r="35" spans="1:5" x14ac:dyDescent="0.2">
      <c r="A35" s="74" t="s">
        <v>36</v>
      </c>
      <c r="B35" s="75" t="s">
        <v>31</v>
      </c>
      <c r="C35" s="70"/>
      <c r="D35" s="189"/>
      <c r="E35" s="5"/>
    </row>
    <row r="36" spans="1:5" x14ac:dyDescent="0.2">
      <c r="A36" s="74" t="s">
        <v>37</v>
      </c>
      <c r="B36" s="75" t="s">
        <v>32</v>
      </c>
      <c r="C36" s="70"/>
      <c r="D36" s="189"/>
      <c r="E36" s="5"/>
    </row>
    <row r="37" spans="1:5" x14ac:dyDescent="0.2">
      <c r="A37" s="76"/>
      <c r="B37" s="79" t="s">
        <v>34</v>
      </c>
      <c r="C37" s="70"/>
      <c r="D37" s="189"/>
      <c r="E37" s="5"/>
    </row>
    <row r="38" spans="1:5" x14ac:dyDescent="0.2">
      <c r="A38" s="76"/>
      <c r="B38" s="75" t="s">
        <v>28</v>
      </c>
      <c r="C38" s="70"/>
      <c r="D38" s="189"/>
      <c r="E38" s="5"/>
    </row>
    <row r="39" spans="1:5" x14ac:dyDescent="0.2">
      <c r="A39" s="76" t="s">
        <v>35</v>
      </c>
      <c r="B39" s="75" t="s">
        <v>529</v>
      </c>
      <c r="C39" s="70"/>
      <c r="D39" s="189"/>
      <c r="E39" s="5"/>
    </row>
    <row r="40" spans="1:5" x14ac:dyDescent="0.2">
      <c r="A40" s="76"/>
      <c r="B40" s="189" t="s">
        <v>586</v>
      </c>
      <c r="C40" s="70"/>
      <c r="D40" s="189"/>
      <c r="E40" s="5"/>
    </row>
    <row r="41" spans="1:5" ht="12" thickBot="1" x14ac:dyDescent="0.25">
      <c r="A41" s="6"/>
      <c r="B41" s="7" t="s">
        <v>587</v>
      </c>
      <c r="C41" s="71"/>
      <c r="D41" s="72"/>
      <c r="E41" s="7"/>
    </row>
    <row r="44" spans="1:5" x14ac:dyDescent="0.2">
      <c r="B44" s="1" t="s">
        <v>530</v>
      </c>
    </row>
    <row r="45" spans="1:5" x14ac:dyDescent="0.2">
      <c r="B45" s="73" t="s">
        <v>575</v>
      </c>
      <c r="C45" s="73" t="s">
        <v>576</v>
      </c>
    </row>
    <row r="46" spans="1:5" x14ac:dyDescent="0.2">
      <c r="B46" s="73"/>
      <c r="C46" s="73"/>
    </row>
    <row r="47" spans="1:5" x14ac:dyDescent="0.2">
      <c r="B47" s="73"/>
      <c r="C47" s="73"/>
    </row>
    <row r="48" spans="1:5" x14ac:dyDescent="0.2">
      <c r="B48" s="73"/>
      <c r="C48" s="73"/>
    </row>
    <row r="49" spans="2:3" x14ac:dyDescent="0.2">
      <c r="B49" s="73" t="s">
        <v>577</v>
      </c>
      <c r="C49" s="73" t="s">
        <v>578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28:B28" location="VHP!A6" display="VHP-01" xr:uid="{00000000-0004-0000-0000-000000000000}"/>
    <hyperlink ref="A29:B29" location="VHP!A12" display="VHP-02" xr:uid="{00000000-0004-0000-0000-000001000000}"/>
    <hyperlink ref="A30:B30" location="EFE!A6" display="EFE-01" xr:uid="{00000000-0004-0000-0000-000002000000}"/>
    <hyperlink ref="A31:B31" location="EFE!A18" display="EFE-02" xr:uid="{00000000-0004-0000-0000-000003000000}"/>
    <hyperlink ref="A32:B32" location="EFE!A44" display="EFE-03" xr:uid="{00000000-0004-0000-0000-000004000000}"/>
    <hyperlink ref="A35:B35" location="Conciliacion_Ig!B6" display="Conciliacion_Ig" xr:uid="{00000000-0004-0000-0000-000005000000}"/>
    <hyperlink ref="A36:B36" location="Conciliacion_Eg!B5" display="Conciliacion_Eg" xr:uid="{00000000-0004-0000-0000-000006000000}"/>
    <hyperlink ref="B38" location="Memoria!A8" display="CONTABLES" xr:uid="{00000000-0004-0000-0000-000007000000}"/>
    <hyperlink ref="B39" location="Memoria!A35" display="PRESUPUESTALES" xr:uid="{00000000-0004-0000-0000-000008000000}"/>
    <hyperlink ref="A10" location="ACT!A8" display="ACT-01" xr:uid="{00000000-0004-0000-0000-000009000000}"/>
    <hyperlink ref="A11" location="ACT!A56" display="ACT-02" xr:uid="{00000000-0004-0000-0000-00000A000000}"/>
    <hyperlink ref="A12" location="ACT!A71" display="ACT-03" xr:uid="{00000000-0004-0000-0000-00000B000000}"/>
    <hyperlink ref="A13" location="ACT!A96" display="ACT-04" xr:uid="{00000000-0004-0000-0000-00000C000000}"/>
    <hyperlink ref="A14" location="ESF!A6" display="ESF-01" xr:uid="{00000000-0004-0000-0000-00000D000000}"/>
    <hyperlink ref="A15" location="ESF!A13" display="ESF-02" xr:uid="{00000000-0004-0000-0000-00000E000000}"/>
    <hyperlink ref="A16" location="ESF!A18" display="ESF-03" xr:uid="{00000000-0004-0000-0000-00000F000000}"/>
    <hyperlink ref="A17" location="ESF!A30" display="ESF-04" xr:uid="{00000000-0004-0000-0000-000010000000}"/>
    <hyperlink ref="A18" location="ESF!A39" display="ESF-05" xr:uid="{00000000-0004-0000-0000-000011000000}"/>
    <hyperlink ref="A19" location="ESF!A44" display="ESF-06" xr:uid="{00000000-0004-0000-0000-000012000000}"/>
    <hyperlink ref="A20" location="ESF!A48" display="ESF-07" xr:uid="{00000000-0004-0000-0000-000013000000}"/>
    <hyperlink ref="A21" location="ESF!A52" display="ESF-08" xr:uid="{00000000-0004-0000-0000-000014000000}"/>
    <hyperlink ref="A22" location="ESF!A72" display="ESF-09" xr:uid="{00000000-0004-0000-0000-000015000000}"/>
    <hyperlink ref="A23" location="ESF!A88" display="ESF-10" xr:uid="{00000000-0004-0000-0000-000016000000}"/>
    <hyperlink ref="A24" location="ESF!A94" display="ESF-11" xr:uid="{00000000-0004-0000-0000-000017000000}"/>
    <hyperlink ref="A25" location="ESF!A108" display="ESF-12" xr:uid="{00000000-0004-0000-0000-000018000000}"/>
    <hyperlink ref="A26" location="ESF!A125" display="ESF-13" xr:uid="{00000000-0004-0000-0000-000019000000}"/>
    <hyperlink ref="A27" location="ESF!A142" display="ESF-14" xr:uid="{00000000-0004-0000-0000-00001A000000}"/>
    <hyperlink ref="B10" location="ACT!A56" display="PARTICIPACIONES, APORTACIONES, CONVENIOS, INCENTIVOS…" xr:uid="{00000000-0004-0000-0000-00001C000000}"/>
    <hyperlink ref="B11" location="ACT!A71" display="OTROS INGRESOS Y BENEFICIOS" xr:uid="{00000000-0004-0000-0000-00001D000000}"/>
    <hyperlink ref="B12" location="ACT!A96" display="GASTOS Y OTRAS PERDIDAS" xr:uid="{00000000-0004-0000-0000-00001E000000}"/>
    <hyperlink ref="B13" location="ESF!A6" display="FONDOS CON AFECTACIÓN ESPECÍFICA E INVERSIONES FINANCIERAS" xr:uid="{00000000-0004-0000-0000-00001F000000}"/>
    <hyperlink ref="B14" location="ESF!A13" display="CONTRIBUCIONES POR RECUPERAR" xr:uid="{00000000-0004-0000-0000-000020000000}"/>
    <hyperlink ref="B15" location="ESF!A18" display="CONTRIBUCIONES POR RECUPERAR CORTO PLAZO" xr:uid="{00000000-0004-0000-0000-000021000000}"/>
    <hyperlink ref="B16" location="ESF!A30" display="BIENES DISPONIBLES PARA SU TRANSFORMACIÓN ESTIMACIONES Y DETERIOROS (INVENTARIOS)" xr:uid="{00000000-0004-0000-0000-000022000000}"/>
    <hyperlink ref="B17" location="ESF!A39" display="ALMACENES" xr:uid="{00000000-0004-0000-0000-000023000000}"/>
    <hyperlink ref="B18" location="ESF!A44" display="FIDEICOMISOS, MANDATOS Y CONTRATOS ANÁLOGOS" xr:uid="{00000000-0004-0000-0000-000024000000}"/>
    <hyperlink ref="B19" location="ESF!A48" display="PARTICIPACIONES Y APORTACIONES DE CAPITAL" xr:uid="{00000000-0004-0000-0000-000025000000}"/>
    <hyperlink ref="B20" location="ESF!A52" display="BIENES MUEBLES E INMUEBLES" xr:uid="{00000000-0004-0000-0000-000026000000}"/>
    <hyperlink ref="B21" location="ESF!A72" display="INTANGIBLES Y DIFERIDOS" xr:uid="{00000000-0004-0000-0000-000027000000}"/>
    <hyperlink ref="B22" location="ESF!A88" display="ESTIMACIONES Y DETERIOROS" xr:uid="{00000000-0004-0000-0000-000028000000}"/>
    <hyperlink ref="B23" location="ESF!A94" display="OTROS ACTIVOS" xr:uid="{00000000-0004-0000-0000-000029000000}"/>
    <hyperlink ref="B24" location="ESF!A108" display="CUENTAS Y DOCUMENTOS POR PAGAR" xr:uid="{00000000-0004-0000-0000-00002A000000}"/>
    <hyperlink ref="B25" location="ESF!A125" display="FONDOS Y BIENES DE TERCEROS" xr:uid="{00000000-0004-0000-0000-00002B000000}"/>
    <hyperlink ref="B26" location="ESF!A142" display="OTROS PASIVOS CIRCULANTES" xr:uid="{00000000-0004-0000-0000-00002C000000}"/>
  </hyperlinks>
  <pageMargins left="0.70866141732283472" right="0.70866141732283472" top="0.74803149606299213" bottom="0.74803149606299213" header="0.31496062992125984" footer="0.31496062992125984"/>
  <pageSetup scale="8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25"/>
  <sheetViews>
    <sheetView topLeftCell="A181" zoomScaleNormal="100" workbookViewId="0">
      <selection sqref="A1:E224"/>
    </sheetView>
  </sheetViews>
  <sheetFormatPr baseColWidth="10" defaultColWidth="9.140625" defaultRowHeight="11.25" x14ac:dyDescent="0.2"/>
  <cols>
    <col min="1" max="1" width="10" style="9" customWidth="1"/>
    <col min="2" max="2" width="83" style="9" customWidth="1"/>
    <col min="3" max="4" width="15.5703125" style="9" customWidth="1"/>
    <col min="5" max="5" width="16.5703125" style="9" customWidth="1"/>
    <col min="6" max="16384" width="9.140625" style="9"/>
  </cols>
  <sheetData>
    <row r="1" spans="1:5" s="10" customFormat="1" ht="18.95" customHeight="1" x14ac:dyDescent="0.25">
      <c r="A1" s="204" t="s">
        <v>573</v>
      </c>
      <c r="B1" s="205"/>
      <c r="C1" s="205"/>
      <c r="D1" s="206" t="s">
        <v>510</v>
      </c>
      <c r="E1" s="207">
        <v>2024</v>
      </c>
    </row>
    <row r="2" spans="1:5" s="8" customFormat="1" ht="18.95" customHeight="1" x14ac:dyDescent="0.25">
      <c r="A2" s="208" t="s">
        <v>515</v>
      </c>
      <c r="B2" s="209"/>
      <c r="C2" s="209"/>
      <c r="D2" s="210" t="s">
        <v>511</v>
      </c>
      <c r="E2" s="211" t="s">
        <v>513</v>
      </c>
    </row>
    <row r="3" spans="1:5" s="8" customFormat="1" ht="18.95" customHeight="1" x14ac:dyDescent="0.25">
      <c r="A3" s="208" t="s">
        <v>574</v>
      </c>
      <c r="B3" s="209"/>
      <c r="C3" s="209"/>
      <c r="D3" s="210" t="s">
        <v>512</v>
      </c>
      <c r="E3" s="211">
        <v>1</v>
      </c>
    </row>
    <row r="4" spans="1:5" ht="12" thickBot="1" x14ac:dyDescent="0.25">
      <c r="A4" s="212" t="s">
        <v>119</v>
      </c>
      <c r="B4" s="213"/>
      <c r="C4" s="213"/>
      <c r="D4" s="213"/>
      <c r="E4" s="214"/>
    </row>
    <row r="5" spans="1:5" x14ac:dyDescent="0.2">
      <c r="A5" s="80"/>
      <c r="B5" s="81"/>
      <c r="C5" s="81"/>
      <c r="D5" s="81"/>
      <c r="E5" s="82"/>
    </row>
    <row r="6" spans="1:5" x14ac:dyDescent="0.2">
      <c r="A6" s="83" t="s">
        <v>486</v>
      </c>
      <c r="B6" s="84"/>
      <c r="C6" s="84"/>
      <c r="D6" s="84"/>
      <c r="E6" s="85"/>
    </row>
    <row r="7" spans="1:5" x14ac:dyDescent="0.2">
      <c r="A7" s="86" t="s">
        <v>87</v>
      </c>
      <c r="B7" s="87" t="s">
        <v>84</v>
      </c>
      <c r="C7" s="87" t="s">
        <v>85</v>
      </c>
      <c r="D7" s="161" t="s">
        <v>281</v>
      </c>
      <c r="E7" s="162" t="s">
        <v>588</v>
      </c>
    </row>
    <row r="8" spans="1:5" x14ac:dyDescent="0.2">
      <c r="A8" s="89">
        <v>4100</v>
      </c>
      <c r="B8" s="90" t="s">
        <v>228</v>
      </c>
      <c r="C8" s="91">
        <f>SUM(C9+C19+C25+C28+C34+C37+C46)</f>
        <v>10396058.359999999</v>
      </c>
      <c r="D8" s="92"/>
      <c r="E8" s="93"/>
    </row>
    <row r="9" spans="1:5" x14ac:dyDescent="0.2">
      <c r="A9" s="89">
        <v>4110</v>
      </c>
      <c r="B9" s="90" t="s">
        <v>229</v>
      </c>
      <c r="C9" s="91">
        <f>SUM(C10:C18)</f>
        <v>0</v>
      </c>
      <c r="D9" s="92"/>
      <c r="E9" s="93"/>
    </row>
    <row r="10" spans="1:5" x14ac:dyDescent="0.2">
      <c r="A10" s="89">
        <v>4111</v>
      </c>
      <c r="B10" s="90" t="s">
        <v>230</v>
      </c>
      <c r="C10" s="91">
        <v>0</v>
      </c>
      <c r="D10" s="92"/>
      <c r="E10" s="93"/>
    </row>
    <row r="11" spans="1:5" x14ac:dyDescent="0.2">
      <c r="A11" s="89">
        <v>4112</v>
      </c>
      <c r="B11" s="90" t="s">
        <v>231</v>
      </c>
      <c r="C11" s="91">
        <v>0</v>
      </c>
      <c r="D11" s="92"/>
      <c r="E11" s="93"/>
    </row>
    <row r="12" spans="1:5" x14ac:dyDescent="0.2">
      <c r="A12" s="89">
        <v>4113</v>
      </c>
      <c r="B12" s="90" t="s">
        <v>232</v>
      </c>
      <c r="C12" s="91">
        <v>0</v>
      </c>
      <c r="D12" s="92"/>
      <c r="E12" s="93"/>
    </row>
    <row r="13" spans="1:5" x14ac:dyDescent="0.2">
      <c r="A13" s="89">
        <v>4114</v>
      </c>
      <c r="B13" s="90" t="s">
        <v>233</v>
      </c>
      <c r="C13" s="91">
        <v>0</v>
      </c>
      <c r="D13" s="92"/>
      <c r="E13" s="93"/>
    </row>
    <row r="14" spans="1:5" x14ac:dyDescent="0.2">
      <c r="A14" s="89">
        <v>4115</v>
      </c>
      <c r="B14" s="90" t="s">
        <v>234</v>
      </c>
      <c r="C14" s="91">
        <v>0</v>
      </c>
      <c r="D14" s="92"/>
      <c r="E14" s="93"/>
    </row>
    <row r="15" spans="1:5" x14ac:dyDescent="0.2">
      <c r="A15" s="89">
        <v>4116</v>
      </c>
      <c r="B15" s="90" t="s">
        <v>235</v>
      </c>
      <c r="C15" s="91">
        <v>0</v>
      </c>
      <c r="D15" s="92"/>
      <c r="E15" s="93"/>
    </row>
    <row r="16" spans="1:5" x14ac:dyDescent="0.2">
      <c r="A16" s="89">
        <v>4117</v>
      </c>
      <c r="B16" s="90" t="s">
        <v>236</v>
      </c>
      <c r="C16" s="91">
        <v>0</v>
      </c>
      <c r="D16" s="92"/>
      <c r="E16" s="93"/>
    </row>
    <row r="17" spans="1:5" ht="22.5" x14ac:dyDescent="0.2">
      <c r="A17" s="89">
        <v>4118</v>
      </c>
      <c r="B17" s="94" t="s">
        <v>414</v>
      </c>
      <c r="C17" s="91">
        <v>0</v>
      </c>
      <c r="D17" s="92"/>
      <c r="E17" s="93"/>
    </row>
    <row r="18" spans="1:5" x14ac:dyDescent="0.2">
      <c r="A18" s="89">
        <v>4119</v>
      </c>
      <c r="B18" s="90" t="s">
        <v>237</v>
      </c>
      <c r="C18" s="91">
        <v>0</v>
      </c>
      <c r="D18" s="92"/>
      <c r="E18" s="93"/>
    </row>
    <row r="19" spans="1:5" x14ac:dyDescent="0.2">
      <c r="A19" s="89">
        <v>4120</v>
      </c>
      <c r="B19" s="90" t="s">
        <v>238</v>
      </c>
      <c r="C19" s="91">
        <f>SUM(C20:C24)</f>
        <v>0</v>
      </c>
      <c r="D19" s="92"/>
      <c r="E19" s="93"/>
    </row>
    <row r="20" spans="1:5" x14ac:dyDescent="0.2">
      <c r="A20" s="89">
        <v>4121</v>
      </c>
      <c r="B20" s="90" t="s">
        <v>239</v>
      </c>
      <c r="C20" s="91">
        <v>0</v>
      </c>
      <c r="D20" s="92"/>
      <c r="E20" s="93"/>
    </row>
    <row r="21" spans="1:5" x14ac:dyDescent="0.2">
      <c r="A21" s="89">
        <v>4122</v>
      </c>
      <c r="B21" s="90" t="s">
        <v>415</v>
      </c>
      <c r="C21" s="91">
        <v>0</v>
      </c>
      <c r="D21" s="92"/>
      <c r="E21" s="93"/>
    </row>
    <row r="22" spans="1:5" x14ac:dyDescent="0.2">
      <c r="A22" s="89">
        <v>4123</v>
      </c>
      <c r="B22" s="90" t="s">
        <v>240</v>
      </c>
      <c r="C22" s="91">
        <v>0</v>
      </c>
      <c r="D22" s="92"/>
      <c r="E22" s="93"/>
    </row>
    <row r="23" spans="1:5" x14ac:dyDescent="0.2">
      <c r="A23" s="89">
        <v>4124</v>
      </c>
      <c r="B23" s="90" t="s">
        <v>241</v>
      </c>
      <c r="C23" s="91">
        <v>0</v>
      </c>
      <c r="D23" s="92"/>
      <c r="E23" s="93"/>
    </row>
    <row r="24" spans="1:5" x14ac:dyDescent="0.2">
      <c r="A24" s="89">
        <v>4129</v>
      </c>
      <c r="B24" s="90" t="s">
        <v>242</v>
      </c>
      <c r="C24" s="91">
        <v>0</v>
      </c>
      <c r="D24" s="92"/>
      <c r="E24" s="93"/>
    </row>
    <row r="25" spans="1:5" x14ac:dyDescent="0.2">
      <c r="A25" s="89">
        <v>4130</v>
      </c>
      <c r="B25" s="90" t="s">
        <v>243</v>
      </c>
      <c r="C25" s="91">
        <f>SUM(C26:C27)</f>
        <v>0</v>
      </c>
      <c r="D25" s="92"/>
      <c r="E25" s="93"/>
    </row>
    <row r="26" spans="1:5" x14ac:dyDescent="0.2">
      <c r="A26" s="89">
        <v>4131</v>
      </c>
      <c r="B26" s="90" t="s">
        <v>244</v>
      </c>
      <c r="C26" s="91">
        <v>0</v>
      </c>
      <c r="D26" s="92"/>
      <c r="E26" s="93"/>
    </row>
    <row r="27" spans="1:5" ht="22.5" x14ac:dyDescent="0.2">
      <c r="A27" s="89">
        <v>4132</v>
      </c>
      <c r="B27" s="94" t="s">
        <v>416</v>
      </c>
      <c r="C27" s="91">
        <v>0</v>
      </c>
      <c r="D27" s="92"/>
      <c r="E27" s="93"/>
    </row>
    <row r="28" spans="1:5" x14ac:dyDescent="0.2">
      <c r="A28" s="89">
        <v>4140</v>
      </c>
      <c r="B28" s="90" t="s">
        <v>245</v>
      </c>
      <c r="C28" s="91">
        <f>SUM(C29:C33)</f>
        <v>0</v>
      </c>
      <c r="D28" s="92"/>
      <c r="E28" s="93"/>
    </row>
    <row r="29" spans="1:5" x14ac:dyDescent="0.2">
      <c r="A29" s="89">
        <v>4141</v>
      </c>
      <c r="B29" s="90" t="s">
        <v>246</v>
      </c>
      <c r="C29" s="91">
        <v>0</v>
      </c>
      <c r="D29" s="92"/>
      <c r="E29" s="93"/>
    </row>
    <row r="30" spans="1:5" x14ac:dyDescent="0.2">
      <c r="A30" s="89">
        <v>4143</v>
      </c>
      <c r="B30" s="90" t="s">
        <v>247</v>
      </c>
      <c r="C30" s="91">
        <v>0</v>
      </c>
      <c r="D30" s="92"/>
      <c r="E30" s="93"/>
    </row>
    <row r="31" spans="1:5" x14ac:dyDescent="0.2">
      <c r="A31" s="89">
        <v>4144</v>
      </c>
      <c r="B31" s="90" t="s">
        <v>248</v>
      </c>
      <c r="C31" s="91">
        <v>0</v>
      </c>
      <c r="D31" s="92"/>
      <c r="E31" s="93"/>
    </row>
    <row r="32" spans="1:5" ht="22.5" x14ac:dyDescent="0.2">
      <c r="A32" s="89">
        <v>4145</v>
      </c>
      <c r="B32" s="94" t="s">
        <v>417</v>
      </c>
      <c r="C32" s="91">
        <v>0</v>
      </c>
      <c r="D32" s="92"/>
      <c r="E32" s="93"/>
    </row>
    <row r="33" spans="1:5" x14ac:dyDescent="0.2">
      <c r="A33" s="89">
        <v>4149</v>
      </c>
      <c r="B33" s="90" t="s">
        <v>249</v>
      </c>
      <c r="C33" s="91">
        <v>0</v>
      </c>
      <c r="D33" s="92"/>
      <c r="E33" s="93"/>
    </row>
    <row r="34" spans="1:5" x14ac:dyDescent="0.2">
      <c r="A34" s="89">
        <v>4150</v>
      </c>
      <c r="B34" s="90" t="s">
        <v>418</v>
      </c>
      <c r="C34" s="91">
        <f>SUM(C35:C36)</f>
        <v>0</v>
      </c>
      <c r="D34" s="92"/>
      <c r="E34" s="93"/>
    </row>
    <row r="35" spans="1:5" x14ac:dyDescent="0.2">
      <c r="A35" s="89">
        <v>4151</v>
      </c>
      <c r="B35" s="90" t="s">
        <v>418</v>
      </c>
      <c r="C35" s="91">
        <v>0</v>
      </c>
      <c r="D35" s="92"/>
      <c r="E35" s="93"/>
    </row>
    <row r="36" spans="1:5" ht="22.5" x14ac:dyDescent="0.2">
      <c r="A36" s="89">
        <v>4154</v>
      </c>
      <c r="B36" s="94" t="s">
        <v>419</v>
      </c>
      <c r="C36" s="91">
        <v>0</v>
      </c>
      <c r="D36" s="92"/>
      <c r="E36" s="93"/>
    </row>
    <row r="37" spans="1:5" x14ac:dyDescent="0.2">
      <c r="A37" s="89">
        <v>4160</v>
      </c>
      <c r="B37" s="90" t="s">
        <v>420</v>
      </c>
      <c r="C37" s="91">
        <f>SUM(C38:C45)</f>
        <v>0</v>
      </c>
      <c r="D37" s="92"/>
      <c r="E37" s="93"/>
    </row>
    <row r="38" spans="1:5" x14ac:dyDescent="0.2">
      <c r="A38" s="89">
        <v>4161</v>
      </c>
      <c r="B38" s="90" t="s">
        <v>250</v>
      </c>
      <c r="C38" s="91">
        <v>0</v>
      </c>
      <c r="D38" s="92"/>
      <c r="E38" s="93"/>
    </row>
    <row r="39" spans="1:5" x14ac:dyDescent="0.2">
      <c r="A39" s="89">
        <v>4162</v>
      </c>
      <c r="B39" s="90" t="s">
        <v>251</v>
      </c>
      <c r="C39" s="91">
        <v>0</v>
      </c>
      <c r="D39" s="92"/>
      <c r="E39" s="93"/>
    </row>
    <row r="40" spans="1:5" x14ac:dyDescent="0.2">
      <c r="A40" s="89">
        <v>4163</v>
      </c>
      <c r="B40" s="90" t="s">
        <v>252</v>
      </c>
      <c r="C40" s="91">
        <v>0</v>
      </c>
      <c r="D40" s="92"/>
      <c r="E40" s="93"/>
    </row>
    <row r="41" spans="1:5" x14ac:dyDescent="0.2">
      <c r="A41" s="89">
        <v>4164</v>
      </c>
      <c r="B41" s="90" t="s">
        <v>253</v>
      </c>
      <c r="C41" s="91">
        <v>0</v>
      </c>
      <c r="D41" s="92"/>
      <c r="E41" s="93"/>
    </row>
    <row r="42" spans="1:5" x14ac:dyDescent="0.2">
      <c r="A42" s="89">
        <v>4165</v>
      </c>
      <c r="B42" s="90" t="s">
        <v>254</v>
      </c>
      <c r="C42" s="91">
        <v>0</v>
      </c>
      <c r="D42" s="92"/>
      <c r="E42" s="93"/>
    </row>
    <row r="43" spans="1:5" ht="22.5" x14ac:dyDescent="0.2">
      <c r="A43" s="89">
        <v>4166</v>
      </c>
      <c r="B43" s="94" t="s">
        <v>421</v>
      </c>
      <c r="C43" s="91">
        <v>0</v>
      </c>
      <c r="D43" s="92"/>
      <c r="E43" s="93"/>
    </row>
    <row r="44" spans="1:5" x14ac:dyDescent="0.2">
      <c r="A44" s="89">
        <v>4168</v>
      </c>
      <c r="B44" s="90" t="s">
        <v>255</v>
      </c>
      <c r="C44" s="91">
        <v>0</v>
      </c>
      <c r="D44" s="92"/>
      <c r="E44" s="93"/>
    </row>
    <row r="45" spans="1:5" x14ac:dyDescent="0.2">
      <c r="A45" s="89">
        <v>4169</v>
      </c>
      <c r="B45" s="90" t="s">
        <v>256</v>
      </c>
      <c r="C45" s="91">
        <v>0</v>
      </c>
      <c r="D45" s="92"/>
      <c r="E45" s="93"/>
    </row>
    <row r="46" spans="1:5" x14ac:dyDescent="0.2">
      <c r="A46" s="89">
        <v>4170</v>
      </c>
      <c r="B46" s="90" t="s">
        <v>505</v>
      </c>
      <c r="C46" s="91">
        <f>SUM(C47:C54)</f>
        <v>10396058.359999999</v>
      </c>
      <c r="D46" s="92"/>
      <c r="E46" s="93"/>
    </row>
    <row r="47" spans="1:5" x14ac:dyDescent="0.2">
      <c r="A47" s="89">
        <v>4171</v>
      </c>
      <c r="B47" s="90" t="s">
        <v>422</v>
      </c>
      <c r="C47" s="91">
        <v>0</v>
      </c>
      <c r="D47" s="92"/>
      <c r="E47" s="93"/>
    </row>
    <row r="48" spans="1:5" x14ac:dyDescent="0.2">
      <c r="A48" s="89">
        <v>4172</v>
      </c>
      <c r="B48" s="90" t="s">
        <v>423</v>
      </c>
      <c r="C48" s="91">
        <v>0</v>
      </c>
      <c r="D48" s="92"/>
      <c r="E48" s="93"/>
    </row>
    <row r="49" spans="1:5" ht="22.5" x14ac:dyDescent="0.2">
      <c r="A49" s="89">
        <v>4173</v>
      </c>
      <c r="B49" s="94" t="s">
        <v>424</v>
      </c>
      <c r="C49" s="91">
        <v>10396058.359999999</v>
      </c>
      <c r="D49" s="92"/>
      <c r="E49" s="93"/>
    </row>
    <row r="50" spans="1:5" ht="22.5" x14ac:dyDescent="0.2">
      <c r="A50" s="89">
        <v>4174</v>
      </c>
      <c r="B50" s="94" t="s">
        <v>425</v>
      </c>
      <c r="C50" s="91">
        <v>0</v>
      </c>
      <c r="D50" s="92"/>
      <c r="E50" s="93"/>
    </row>
    <row r="51" spans="1:5" ht="22.5" x14ac:dyDescent="0.2">
      <c r="A51" s="89">
        <v>4175</v>
      </c>
      <c r="B51" s="94" t="s">
        <v>426</v>
      </c>
      <c r="C51" s="91">
        <v>0</v>
      </c>
      <c r="D51" s="92"/>
      <c r="E51" s="93"/>
    </row>
    <row r="52" spans="1:5" ht="22.5" x14ac:dyDescent="0.2">
      <c r="A52" s="89">
        <v>4176</v>
      </c>
      <c r="B52" s="94" t="s">
        <v>427</v>
      </c>
      <c r="C52" s="91">
        <v>0</v>
      </c>
      <c r="D52" s="92"/>
      <c r="E52" s="93"/>
    </row>
    <row r="53" spans="1:5" ht="22.5" x14ac:dyDescent="0.2">
      <c r="A53" s="89">
        <v>4177</v>
      </c>
      <c r="B53" s="94" t="s">
        <v>428</v>
      </c>
      <c r="C53" s="91">
        <v>0</v>
      </c>
      <c r="D53" s="92"/>
      <c r="E53" s="93"/>
    </row>
    <row r="54" spans="1:5" ht="22.5" x14ac:dyDescent="0.2">
      <c r="A54" s="89">
        <v>4178</v>
      </c>
      <c r="B54" s="94" t="s">
        <v>429</v>
      </c>
      <c r="C54" s="91">
        <v>0</v>
      </c>
      <c r="D54" s="92"/>
      <c r="E54" s="93"/>
    </row>
    <row r="55" spans="1:5" x14ac:dyDescent="0.2">
      <c r="A55" s="89"/>
      <c r="B55" s="94"/>
      <c r="C55" s="91"/>
      <c r="D55" s="92"/>
      <c r="E55" s="93"/>
    </row>
    <row r="56" spans="1:5" x14ac:dyDescent="0.2">
      <c r="A56" s="83" t="s">
        <v>485</v>
      </c>
      <c r="B56" s="84"/>
      <c r="C56" s="84"/>
      <c r="D56" s="84"/>
      <c r="E56" s="85"/>
    </row>
    <row r="57" spans="1:5" x14ac:dyDescent="0.2">
      <c r="A57" s="86" t="s">
        <v>87</v>
      </c>
      <c r="B57" s="87" t="s">
        <v>84</v>
      </c>
      <c r="C57" s="87" t="s">
        <v>85</v>
      </c>
      <c r="D57" s="87" t="s">
        <v>227</v>
      </c>
      <c r="E57" s="88"/>
    </row>
    <row r="58" spans="1:5" ht="33.75" x14ac:dyDescent="0.2">
      <c r="A58" s="89">
        <v>4200</v>
      </c>
      <c r="B58" s="94" t="s">
        <v>430</v>
      </c>
      <c r="C58" s="91">
        <f>+C59+C65</f>
        <v>0</v>
      </c>
      <c r="D58" s="92"/>
      <c r="E58" s="93"/>
    </row>
    <row r="59" spans="1:5" ht="22.5" x14ac:dyDescent="0.2">
      <c r="A59" s="89">
        <v>4210</v>
      </c>
      <c r="B59" s="94" t="s">
        <v>431</v>
      </c>
      <c r="C59" s="91">
        <f>SUM(C60:C64)</f>
        <v>0</v>
      </c>
      <c r="D59" s="92"/>
      <c r="E59" s="93"/>
    </row>
    <row r="60" spans="1:5" x14ac:dyDescent="0.2">
      <c r="A60" s="89">
        <v>4211</v>
      </c>
      <c r="B60" s="90" t="s">
        <v>257</v>
      </c>
      <c r="C60" s="91">
        <v>0</v>
      </c>
      <c r="D60" s="92"/>
      <c r="E60" s="93"/>
    </row>
    <row r="61" spans="1:5" x14ac:dyDescent="0.2">
      <c r="A61" s="89">
        <v>4212</v>
      </c>
      <c r="B61" s="90" t="s">
        <v>258</v>
      </c>
      <c r="C61" s="91">
        <v>0</v>
      </c>
      <c r="D61" s="92"/>
      <c r="E61" s="93"/>
    </row>
    <row r="62" spans="1:5" x14ac:dyDescent="0.2">
      <c r="A62" s="89">
        <v>4213</v>
      </c>
      <c r="B62" s="90" t="s">
        <v>259</v>
      </c>
      <c r="C62" s="91">
        <v>0</v>
      </c>
      <c r="D62" s="92"/>
      <c r="E62" s="93"/>
    </row>
    <row r="63" spans="1:5" x14ac:dyDescent="0.2">
      <c r="A63" s="89">
        <v>4214</v>
      </c>
      <c r="B63" s="90" t="s">
        <v>432</v>
      </c>
      <c r="C63" s="91">
        <v>0</v>
      </c>
      <c r="D63" s="92"/>
      <c r="E63" s="93"/>
    </row>
    <row r="64" spans="1:5" x14ac:dyDescent="0.2">
      <c r="A64" s="89">
        <v>4215</v>
      </c>
      <c r="B64" s="90" t="s">
        <v>433</v>
      </c>
      <c r="C64" s="91">
        <v>0</v>
      </c>
      <c r="D64" s="92"/>
      <c r="E64" s="93"/>
    </row>
    <row r="65" spans="1:5" x14ac:dyDescent="0.2">
      <c r="A65" s="89">
        <v>4220</v>
      </c>
      <c r="B65" s="90" t="s">
        <v>260</v>
      </c>
      <c r="C65" s="91">
        <f>SUM(C66:C69)</f>
        <v>0</v>
      </c>
      <c r="D65" s="92"/>
      <c r="E65" s="93"/>
    </row>
    <row r="66" spans="1:5" x14ac:dyDescent="0.2">
      <c r="A66" s="89">
        <v>4221</v>
      </c>
      <c r="B66" s="90" t="s">
        <v>261</v>
      </c>
      <c r="C66" s="91">
        <v>0</v>
      </c>
      <c r="D66" s="92"/>
      <c r="E66" s="93"/>
    </row>
    <row r="67" spans="1:5" x14ac:dyDescent="0.2">
      <c r="A67" s="89">
        <v>4223</v>
      </c>
      <c r="B67" s="90" t="s">
        <v>262</v>
      </c>
      <c r="C67" s="91">
        <v>0</v>
      </c>
      <c r="D67" s="92"/>
      <c r="E67" s="93"/>
    </row>
    <row r="68" spans="1:5" x14ac:dyDescent="0.2">
      <c r="A68" s="89">
        <v>4225</v>
      </c>
      <c r="B68" s="90" t="s">
        <v>264</v>
      </c>
      <c r="C68" s="91">
        <v>0</v>
      </c>
      <c r="D68" s="92"/>
      <c r="E68" s="93"/>
    </row>
    <row r="69" spans="1:5" x14ac:dyDescent="0.2">
      <c r="A69" s="89">
        <v>4227</v>
      </c>
      <c r="B69" s="90" t="s">
        <v>434</v>
      </c>
      <c r="C69" s="91">
        <v>0</v>
      </c>
      <c r="D69" s="92"/>
      <c r="E69" s="93"/>
    </row>
    <row r="70" spans="1:5" x14ac:dyDescent="0.2">
      <c r="A70" s="95"/>
      <c r="B70" s="96"/>
      <c r="C70" s="96"/>
      <c r="D70" s="96"/>
      <c r="E70" s="93"/>
    </row>
    <row r="71" spans="1:5" x14ac:dyDescent="0.2">
      <c r="A71" s="83" t="s">
        <v>492</v>
      </c>
      <c r="B71" s="84"/>
      <c r="C71" s="84"/>
      <c r="D71" s="84"/>
      <c r="E71" s="85"/>
    </row>
    <row r="72" spans="1:5" x14ac:dyDescent="0.2">
      <c r="A72" s="86" t="s">
        <v>87</v>
      </c>
      <c r="B72" s="87" t="s">
        <v>84</v>
      </c>
      <c r="C72" s="87" t="s">
        <v>85</v>
      </c>
      <c r="D72" s="87" t="s">
        <v>88</v>
      </c>
      <c r="E72" s="88" t="s">
        <v>130</v>
      </c>
    </row>
    <row r="73" spans="1:5" x14ac:dyDescent="0.2">
      <c r="A73" s="97">
        <v>4300</v>
      </c>
      <c r="B73" s="90" t="s">
        <v>265</v>
      </c>
      <c r="C73" s="91">
        <f>C74+C77+C83+C85+C87</f>
        <v>463112.29</v>
      </c>
      <c r="D73" s="90"/>
      <c r="E73" s="98"/>
    </row>
    <row r="74" spans="1:5" x14ac:dyDescent="0.2">
      <c r="A74" s="97">
        <v>4310</v>
      </c>
      <c r="B74" s="90" t="s">
        <v>266</v>
      </c>
      <c r="C74" s="91">
        <f>SUM(C75:C76)</f>
        <v>0</v>
      </c>
      <c r="D74" s="90"/>
      <c r="E74" s="98"/>
    </row>
    <row r="75" spans="1:5" x14ac:dyDescent="0.2">
      <c r="A75" s="97">
        <v>4311</v>
      </c>
      <c r="B75" s="90" t="s">
        <v>435</v>
      </c>
      <c r="C75" s="91">
        <v>0</v>
      </c>
      <c r="D75" s="90"/>
      <c r="E75" s="98"/>
    </row>
    <row r="76" spans="1:5" x14ac:dyDescent="0.2">
      <c r="A76" s="97">
        <v>4319</v>
      </c>
      <c r="B76" s="90" t="s">
        <v>267</v>
      </c>
      <c r="C76" s="91">
        <v>0</v>
      </c>
      <c r="D76" s="90"/>
      <c r="E76" s="98"/>
    </row>
    <row r="77" spans="1:5" x14ac:dyDescent="0.2">
      <c r="A77" s="97">
        <v>4320</v>
      </c>
      <c r="B77" s="90" t="s">
        <v>268</v>
      </c>
      <c r="C77" s="91">
        <f>SUM(C78:C82)</f>
        <v>0</v>
      </c>
      <c r="D77" s="90"/>
      <c r="E77" s="98"/>
    </row>
    <row r="78" spans="1:5" x14ac:dyDescent="0.2">
      <c r="A78" s="97">
        <v>4321</v>
      </c>
      <c r="B78" s="90" t="s">
        <v>269</v>
      </c>
      <c r="C78" s="91">
        <v>0</v>
      </c>
      <c r="D78" s="90"/>
      <c r="E78" s="98"/>
    </row>
    <row r="79" spans="1:5" x14ac:dyDescent="0.2">
      <c r="A79" s="97">
        <v>4322</v>
      </c>
      <c r="B79" s="90" t="s">
        <v>270</v>
      </c>
      <c r="C79" s="91">
        <v>0</v>
      </c>
      <c r="D79" s="90"/>
      <c r="E79" s="98"/>
    </row>
    <row r="80" spans="1:5" x14ac:dyDescent="0.2">
      <c r="A80" s="97">
        <v>4323</v>
      </c>
      <c r="B80" s="90" t="s">
        <v>271</v>
      </c>
      <c r="C80" s="91">
        <v>0</v>
      </c>
      <c r="D80" s="90"/>
      <c r="E80" s="98"/>
    </row>
    <row r="81" spans="1:5" x14ac:dyDescent="0.2">
      <c r="A81" s="97">
        <v>4324</v>
      </c>
      <c r="B81" s="90" t="s">
        <v>272</v>
      </c>
      <c r="C81" s="91">
        <v>0</v>
      </c>
      <c r="D81" s="90"/>
      <c r="E81" s="98"/>
    </row>
    <row r="82" spans="1:5" x14ac:dyDescent="0.2">
      <c r="A82" s="97">
        <v>4325</v>
      </c>
      <c r="B82" s="90" t="s">
        <v>273</v>
      </c>
      <c r="C82" s="91">
        <v>0</v>
      </c>
      <c r="D82" s="90"/>
      <c r="E82" s="98"/>
    </row>
    <row r="83" spans="1:5" x14ac:dyDescent="0.2">
      <c r="A83" s="97">
        <v>4330</v>
      </c>
      <c r="B83" s="90" t="s">
        <v>274</v>
      </c>
      <c r="C83" s="91">
        <f>SUM(C84)</f>
        <v>0</v>
      </c>
      <c r="D83" s="90"/>
      <c r="E83" s="98"/>
    </row>
    <row r="84" spans="1:5" x14ac:dyDescent="0.2">
      <c r="A84" s="97">
        <v>4331</v>
      </c>
      <c r="B84" s="90" t="s">
        <v>274</v>
      </c>
      <c r="C84" s="91">
        <v>0</v>
      </c>
      <c r="D84" s="90"/>
      <c r="E84" s="98"/>
    </row>
    <row r="85" spans="1:5" x14ac:dyDescent="0.2">
      <c r="A85" s="97">
        <v>4340</v>
      </c>
      <c r="B85" s="90" t="s">
        <v>275</v>
      </c>
      <c r="C85" s="91">
        <f>SUM(C86)</f>
        <v>0</v>
      </c>
      <c r="D85" s="90"/>
      <c r="E85" s="98"/>
    </row>
    <row r="86" spans="1:5" x14ac:dyDescent="0.2">
      <c r="A86" s="97">
        <v>4341</v>
      </c>
      <c r="B86" s="90" t="s">
        <v>275</v>
      </c>
      <c r="C86" s="91">
        <v>0</v>
      </c>
      <c r="D86" s="90"/>
      <c r="E86" s="98"/>
    </row>
    <row r="87" spans="1:5" x14ac:dyDescent="0.2">
      <c r="A87" s="97">
        <v>4390</v>
      </c>
      <c r="B87" s="90" t="s">
        <v>276</v>
      </c>
      <c r="C87" s="91">
        <f>SUM(C88:C94)</f>
        <v>463112.29</v>
      </c>
      <c r="D87" s="90"/>
      <c r="E87" s="98"/>
    </row>
    <row r="88" spans="1:5" x14ac:dyDescent="0.2">
      <c r="A88" s="97">
        <v>4392</v>
      </c>
      <c r="B88" s="90" t="s">
        <v>277</v>
      </c>
      <c r="C88" s="91">
        <v>0</v>
      </c>
      <c r="D88" s="90"/>
      <c r="E88" s="98"/>
    </row>
    <row r="89" spans="1:5" x14ac:dyDescent="0.2">
      <c r="A89" s="97">
        <v>4393</v>
      </c>
      <c r="B89" s="90" t="s">
        <v>436</v>
      </c>
      <c r="C89" s="91">
        <v>0</v>
      </c>
      <c r="D89" s="90"/>
      <c r="E89" s="98"/>
    </row>
    <row r="90" spans="1:5" x14ac:dyDescent="0.2">
      <c r="A90" s="97">
        <v>4394</v>
      </c>
      <c r="B90" s="90" t="s">
        <v>278</v>
      </c>
      <c r="C90" s="91">
        <v>0</v>
      </c>
      <c r="D90" s="90"/>
      <c r="E90" s="98"/>
    </row>
    <row r="91" spans="1:5" x14ac:dyDescent="0.2">
      <c r="A91" s="97">
        <v>4395</v>
      </c>
      <c r="B91" s="90" t="s">
        <v>279</v>
      </c>
      <c r="C91" s="91">
        <v>0</v>
      </c>
      <c r="D91" s="90"/>
      <c r="E91" s="98"/>
    </row>
    <row r="92" spans="1:5" x14ac:dyDescent="0.2">
      <c r="A92" s="97">
        <v>4396</v>
      </c>
      <c r="B92" s="90" t="s">
        <v>280</v>
      </c>
      <c r="C92" s="91">
        <v>0</v>
      </c>
      <c r="D92" s="90"/>
      <c r="E92" s="98"/>
    </row>
    <row r="93" spans="1:5" x14ac:dyDescent="0.2">
      <c r="A93" s="97">
        <v>4397</v>
      </c>
      <c r="B93" s="90" t="s">
        <v>437</v>
      </c>
      <c r="C93" s="91">
        <v>0</v>
      </c>
      <c r="D93" s="90"/>
      <c r="E93" s="98"/>
    </row>
    <row r="94" spans="1:5" x14ac:dyDescent="0.2">
      <c r="A94" s="97">
        <v>4399</v>
      </c>
      <c r="B94" s="90" t="s">
        <v>276</v>
      </c>
      <c r="C94" s="91">
        <v>463112.29</v>
      </c>
      <c r="D94" s="90"/>
      <c r="E94" s="98"/>
    </row>
    <row r="95" spans="1:5" x14ac:dyDescent="0.2">
      <c r="A95" s="95"/>
      <c r="B95" s="96"/>
      <c r="C95" s="96"/>
      <c r="D95" s="96"/>
      <c r="E95" s="93"/>
    </row>
    <row r="96" spans="1:5" x14ac:dyDescent="0.2">
      <c r="A96" s="83" t="s">
        <v>487</v>
      </c>
      <c r="B96" s="84"/>
      <c r="C96" s="84"/>
      <c r="D96" s="84"/>
      <c r="E96" s="85"/>
    </row>
    <row r="97" spans="1:5" x14ac:dyDescent="0.2">
      <c r="A97" s="86" t="s">
        <v>87</v>
      </c>
      <c r="B97" s="87" t="s">
        <v>84</v>
      </c>
      <c r="C97" s="87" t="s">
        <v>85</v>
      </c>
      <c r="D97" s="87" t="s">
        <v>281</v>
      </c>
      <c r="E97" s="88" t="s">
        <v>130</v>
      </c>
    </row>
    <row r="98" spans="1:5" x14ac:dyDescent="0.2">
      <c r="A98" s="97">
        <v>5000</v>
      </c>
      <c r="B98" s="90" t="s">
        <v>282</v>
      </c>
      <c r="C98" s="91">
        <f>C99+C127+C160+C170+C185+C214</f>
        <v>5588799.7199999997</v>
      </c>
      <c r="D98" s="99">
        <v>1</v>
      </c>
      <c r="E98" s="98"/>
    </row>
    <row r="99" spans="1:5" x14ac:dyDescent="0.2">
      <c r="A99" s="97">
        <v>5100</v>
      </c>
      <c r="B99" s="90" t="s">
        <v>283</v>
      </c>
      <c r="C99" s="91">
        <f>C100+C107+C117</f>
        <v>5588799.7199999997</v>
      </c>
      <c r="D99" s="99">
        <f>C99/$C$98</f>
        <v>1</v>
      </c>
      <c r="E99" s="98"/>
    </row>
    <row r="100" spans="1:5" x14ac:dyDescent="0.2">
      <c r="A100" s="97">
        <v>5110</v>
      </c>
      <c r="B100" s="90" t="s">
        <v>284</v>
      </c>
      <c r="C100" s="91">
        <f>SUM(C101:C106)</f>
        <v>2258107.8299999996</v>
      </c>
      <c r="D100" s="99">
        <f t="shared" ref="D100:D163" si="0">C100/$C$98</f>
        <v>0.40404164456263603</v>
      </c>
      <c r="E100" s="98"/>
    </row>
    <row r="101" spans="1:5" x14ac:dyDescent="0.2">
      <c r="A101" s="97">
        <v>5111</v>
      </c>
      <c r="B101" s="90" t="s">
        <v>285</v>
      </c>
      <c r="C101" s="91">
        <v>1655827.96</v>
      </c>
      <c r="D101" s="99">
        <f t="shared" si="0"/>
        <v>0.29627613136224534</v>
      </c>
      <c r="E101" s="98"/>
    </row>
    <row r="102" spans="1:5" x14ac:dyDescent="0.2">
      <c r="A102" s="97">
        <v>5112</v>
      </c>
      <c r="B102" s="90" t="s">
        <v>286</v>
      </c>
      <c r="C102" s="91">
        <v>0</v>
      </c>
      <c r="D102" s="99">
        <f t="shared" si="0"/>
        <v>0</v>
      </c>
      <c r="E102" s="98"/>
    </row>
    <row r="103" spans="1:5" x14ac:dyDescent="0.2">
      <c r="A103" s="97">
        <v>5113</v>
      </c>
      <c r="B103" s="90" t="s">
        <v>287</v>
      </c>
      <c r="C103" s="91">
        <v>103072.65</v>
      </c>
      <c r="D103" s="99">
        <f t="shared" si="0"/>
        <v>1.8442716712704102E-2</v>
      </c>
      <c r="E103" s="98"/>
    </row>
    <row r="104" spans="1:5" x14ac:dyDescent="0.2">
      <c r="A104" s="97">
        <v>5114</v>
      </c>
      <c r="B104" s="90" t="s">
        <v>288</v>
      </c>
      <c r="C104" s="91">
        <v>281445.95</v>
      </c>
      <c r="D104" s="99">
        <f t="shared" si="0"/>
        <v>5.0358925726542235E-2</v>
      </c>
      <c r="E104" s="98"/>
    </row>
    <row r="105" spans="1:5" x14ac:dyDescent="0.2">
      <c r="A105" s="97">
        <v>5115</v>
      </c>
      <c r="B105" s="90" t="s">
        <v>289</v>
      </c>
      <c r="C105" s="91">
        <v>217761.27</v>
      </c>
      <c r="D105" s="99">
        <f t="shared" si="0"/>
        <v>3.8963870761144395E-2</v>
      </c>
      <c r="E105" s="98"/>
    </row>
    <row r="106" spans="1:5" x14ac:dyDescent="0.2">
      <c r="A106" s="97">
        <v>5116</v>
      </c>
      <c r="B106" s="90" t="s">
        <v>290</v>
      </c>
      <c r="C106" s="91">
        <v>0</v>
      </c>
      <c r="D106" s="99">
        <f t="shared" si="0"/>
        <v>0</v>
      </c>
      <c r="E106" s="98"/>
    </row>
    <row r="107" spans="1:5" x14ac:dyDescent="0.2">
      <c r="A107" s="97">
        <v>5120</v>
      </c>
      <c r="B107" s="90" t="s">
        <v>291</v>
      </c>
      <c r="C107" s="91">
        <f>SUM(C108:C116)</f>
        <v>432446.39999999997</v>
      </c>
      <c r="D107" s="99">
        <f t="shared" si="0"/>
        <v>7.7377329957352622E-2</v>
      </c>
      <c r="E107" s="98"/>
    </row>
    <row r="108" spans="1:5" x14ac:dyDescent="0.2">
      <c r="A108" s="97">
        <v>5121</v>
      </c>
      <c r="B108" s="90" t="s">
        <v>292</v>
      </c>
      <c r="C108" s="91">
        <v>31026.02</v>
      </c>
      <c r="D108" s="99">
        <f t="shared" si="0"/>
        <v>5.5514639196983075E-3</v>
      </c>
      <c r="E108" s="98"/>
    </row>
    <row r="109" spans="1:5" x14ac:dyDescent="0.2">
      <c r="A109" s="97">
        <v>5122</v>
      </c>
      <c r="B109" s="90" t="s">
        <v>293</v>
      </c>
      <c r="C109" s="91">
        <v>33676.1</v>
      </c>
      <c r="D109" s="99">
        <f t="shared" si="0"/>
        <v>6.0256408687337963E-3</v>
      </c>
      <c r="E109" s="98"/>
    </row>
    <row r="110" spans="1:5" x14ac:dyDescent="0.2">
      <c r="A110" s="97">
        <v>5123</v>
      </c>
      <c r="B110" s="90" t="s">
        <v>294</v>
      </c>
      <c r="C110" s="91">
        <v>0</v>
      </c>
      <c r="D110" s="99">
        <f t="shared" si="0"/>
        <v>0</v>
      </c>
      <c r="E110" s="98"/>
    </row>
    <row r="111" spans="1:5" x14ac:dyDescent="0.2">
      <c r="A111" s="97">
        <v>5124</v>
      </c>
      <c r="B111" s="90" t="s">
        <v>295</v>
      </c>
      <c r="C111" s="91">
        <v>91091.75</v>
      </c>
      <c r="D111" s="99">
        <f t="shared" si="0"/>
        <v>1.6298982708938443E-2</v>
      </c>
      <c r="E111" s="98"/>
    </row>
    <row r="112" spans="1:5" x14ac:dyDescent="0.2">
      <c r="A112" s="97">
        <v>5125</v>
      </c>
      <c r="B112" s="90" t="s">
        <v>296</v>
      </c>
      <c r="C112" s="91">
        <v>148990.45000000001</v>
      </c>
      <c r="D112" s="99">
        <f t="shared" si="0"/>
        <v>2.665875634562908E-2</v>
      </c>
      <c r="E112" s="98"/>
    </row>
    <row r="113" spans="1:5" x14ac:dyDescent="0.2">
      <c r="A113" s="97">
        <v>5126</v>
      </c>
      <c r="B113" s="90" t="s">
        <v>297</v>
      </c>
      <c r="C113" s="91">
        <v>69745.16</v>
      </c>
      <c r="D113" s="99">
        <f t="shared" si="0"/>
        <v>1.2479452385887253E-2</v>
      </c>
      <c r="E113" s="98"/>
    </row>
    <row r="114" spans="1:5" x14ac:dyDescent="0.2">
      <c r="A114" s="97">
        <v>5127</v>
      </c>
      <c r="B114" s="90" t="s">
        <v>298</v>
      </c>
      <c r="C114" s="91">
        <v>51925.68</v>
      </c>
      <c r="D114" s="99">
        <f t="shared" si="0"/>
        <v>9.2910253724390046E-3</v>
      </c>
      <c r="E114" s="98"/>
    </row>
    <row r="115" spans="1:5" x14ac:dyDescent="0.2">
      <c r="A115" s="97">
        <v>5128</v>
      </c>
      <c r="B115" s="90" t="s">
        <v>299</v>
      </c>
      <c r="C115" s="91">
        <v>0</v>
      </c>
      <c r="D115" s="99">
        <f t="shared" si="0"/>
        <v>0</v>
      </c>
      <c r="E115" s="98"/>
    </row>
    <row r="116" spans="1:5" x14ac:dyDescent="0.2">
      <c r="A116" s="97">
        <v>5129</v>
      </c>
      <c r="B116" s="90" t="s">
        <v>300</v>
      </c>
      <c r="C116" s="91">
        <v>5991.24</v>
      </c>
      <c r="D116" s="99">
        <f t="shared" si="0"/>
        <v>1.0720083560267571E-3</v>
      </c>
      <c r="E116" s="98"/>
    </row>
    <row r="117" spans="1:5" x14ac:dyDescent="0.2">
      <c r="A117" s="97">
        <v>5130</v>
      </c>
      <c r="B117" s="90" t="s">
        <v>301</v>
      </c>
      <c r="C117" s="91">
        <f>SUM(C118:C126)</f>
        <v>2898245.49</v>
      </c>
      <c r="D117" s="99">
        <f t="shared" si="0"/>
        <v>0.51858102548001139</v>
      </c>
      <c r="E117" s="98"/>
    </row>
    <row r="118" spans="1:5" x14ac:dyDescent="0.2">
      <c r="A118" s="97">
        <v>5131</v>
      </c>
      <c r="B118" s="90" t="s">
        <v>302</v>
      </c>
      <c r="C118" s="91">
        <v>2269696.27</v>
      </c>
      <c r="D118" s="99">
        <f t="shared" si="0"/>
        <v>0.40611515597485037</v>
      </c>
      <c r="E118" s="98"/>
    </row>
    <row r="119" spans="1:5" x14ac:dyDescent="0.2">
      <c r="A119" s="97">
        <v>5132</v>
      </c>
      <c r="B119" s="90" t="s">
        <v>303</v>
      </c>
      <c r="C119" s="91">
        <v>16000</v>
      </c>
      <c r="D119" s="99">
        <f t="shared" si="0"/>
        <v>2.862868737761818E-3</v>
      </c>
      <c r="E119" s="98"/>
    </row>
    <row r="120" spans="1:5" x14ac:dyDescent="0.2">
      <c r="A120" s="97">
        <v>5133</v>
      </c>
      <c r="B120" s="90" t="s">
        <v>304</v>
      </c>
      <c r="C120" s="91">
        <v>153661.01</v>
      </c>
      <c r="D120" s="99">
        <f t="shared" si="0"/>
        <v>2.7494456358869129E-2</v>
      </c>
      <c r="E120" s="98"/>
    </row>
    <row r="121" spans="1:5" x14ac:dyDescent="0.2">
      <c r="A121" s="97">
        <v>5134</v>
      </c>
      <c r="B121" s="90" t="s">
        <v>305</v>
      </c>
      <c r="C121" s="91">
        <v>18443.990000000002</v>
      </c>
      <c r="D121" s="99">
        <f t="shared" si="0"/>
        <v>3.3001701481619747E-3</v>
      </c>
      <c r="E121" s="98"/>
    </row>
    <row r="122" spans="1:5" x14ac:dyDescent="0.2">
      <c r="A122" s="97">
        <v>5135</v>
      </c>
      <c r="B122" s="90" t="s">
        <v>306</v>
      </c>
      <c r="C122" s="91">
        <v>367112.04</v>
      </c>
      <c r="D122" s="99">
        <f t="shared" si="0"/>
        <v>6.5687098910747865E-2</v>
      </c>
      <c r="E122" s="98"/>
    </row>
    <row r="123" spans="1:5" x14ac:dyDescent="0.2">
      <c r="A123" s="97">
        <v>5136</v>
      </c>
      <c r="B123" s="90" t="s">
        <v>307</v>
      </c>
      <c r="C123" s="91">
        <v>15215.34</v>
      </c>
      <c r="D123" s="99">
        <f t="shared" si="0"/>
        <v>2.7224700762760561E-3</v>
      </c>
      <c r="E123" s="98"/>
    </row>
    <row r="124" spans="1:5" x14ac:dyDescent="0.2">
      <c r="A124" s="97">
        <v>5137</v>
      </c>
      <c r="B124" s="90" t="s">
        <v>308</v>
      </c>
      <c r="C124" s="91">
        <v>3580.84</v>
      </c>
      <c r="D124" s="99">
        <f t="shared" si="0"/>
        <v>6.4071718068293927E-4</v>
      </c>
      <c r="E124" s="98"/>
    </row>
    <row r="125" spans="1:5" x14ac:dyDescent="0.2">
      <c r="A125" s="97">
        <v>5138</v>
      </c>
      <c r="B125" s="90" t="s">
        <v>309</v>
      </c>
      <c r="C125" s="91">
        <v>14500</v>
      </c>
      <c r="D125" s="99">
        <f t="shared" si="0"/>
        <v>2.5944747935966474E-3</v>
      </c>
      <c r="E125" s="98"/>
    </row>
    <row r="126" spans="1:5" x14ac:dyDescent="0.2">
      <c r="A126" s="97">
        <v>5139</v>
      </c>
      <c r="B126" s="90" t="s">
        <v>310</v>
      </c>
      <c r="C126" s="91">
        <v>40036</v>
      </c>
      <c r="D126" s="99">
        <f t="shared" si="0"/>
        <v>7.1636132990645085E-3</v>
      </c>
      <c r="E126" s="98"/>
    </row>
    <row r="127" spans="1:5" x14ac:dyDescent="0.2">
      <c r="A127" s="97">
        <v>5200</v>
      </c>
      <c r="B127" s="90" t="s">
        <v>311</v>
      </c>
      <c r="C127" s="91">
        <f>C128+C131+C134+C137+C142+C146+C149+C151+C157</f>
        <v>0</v>
      </c>
      <c r="D127" s="99">
        <f t="shared" si="0"/>
        <v>0</v>
      </c>
      <c r="E127" s="98"/>
    </row>
    <row r="128" spans="1:5" x14ac:dyDescent="0.2">
      <c r="A128" s="97">
        <v>5210</v>
      </c>
      <c r="B128" s="90" t="s">
        <v>312</v>
      </c>
      <c r="C128" s="91">
        <f>SUM(C129:C130)</f>
        <v>0</v>
      </c>
      <c r="D128" s="99">
        <f t="shared" si="0"/>
        <v>0</v>
      </c>
      <c r="E128" s="98"/>
    </row>
    <row r="129" spans="1:5" x14ac:dyDescent="0.2">
      <c r="A129" s="97">
        <v>5211</v>
      </c>
      <c r="B129" s="90" t="s">
        <v>313</v>
      </c>
      <c r="C129" s="91">
        <v>0</v>
      </c>
      <c r="D129" s="99">
        <f t="shared" si="0"/>
        <v>0</v>
      </c>
      <c r="E129" s="98"/>
    </row>
    <row r="130" spans="1:5" x14ac:dyDescent="0.2">
      <c r="A130" s="97">
        <v>5212</v>
      </c>
      <c r="B130" s="90" t="s">
        <v>314</v>
      </c>
      <c r="C130" s="91">
        <v>0</v>
      </c>
      <c r="D130" s="99">
        <f t="shared" si="0"/>
        <v>0</v>
      </c>
      <c r="E130" s="98"/>
    </row>
    <row r="131" spans="1:5" x14ac:dyDescent="0.2">
      <c r="A131" s="97">
        <v>5220</v>
      </c>
      <c r="B131" s="90" t="s">
        <v>315</v>
      </c>
      <c r="C131" s="91">
        <f>SUM(C132:C133)</f>
        <v>0</v>
      </c>
      <c r="D131" s="99">
        <f t="shared" si="0"/>
        <v>0</v>
      </c>
      <c r="E131" s="98"/>
    </row>
    <row r="132" spans="1:5" x14ac:dyDescent="0.2">
      <c r="A132" s="97">
        <v>5221</v>
      </c>
      <c r="B132" s="90" t="s">
        <v>316</v>
      </c>
      <c r="C132" s="91">
        <v>0</v>
      </c>
      <c r="D132" s="99">
        <f t="shared" si="0"/>
        <v>0</v>
      </c>
      <c r="E132" s="98"/>
    </row>
    <row r="133" spans="1:5" x14ac:dyDescent="0.2">
      <c r="A133" s="97">
        <v>5222</v>
      </c>
      <c r="B133" s="90" t="s">
        <v>317</v>
      </c>
      <c r="C133" s="91">
        <v>0</v>
      </c>
      <c r="D133" s="99">
        <f t="shared" si="0"/>
        <v>0</v>
      </c>
      <c r="E133" s="98"/>
    </row>
    <row r="134" spans="1:5" x14ac:dyDescent="0.2">
      <c r="A134" s="97">
        <v>5230</v>
      </c>
      <c r="B134" s="90" t="s">
        <v>262</v>
      </c>
      <c r="C134" s="91">
        <f>SUM(C135:C136)</f>
        <v>0</v>
      </c>
      <c r="D134" s="99">
        <f t="shared" si="0"/>
        <v>0</v>
      </c>
      <c r="E134" s="98"/>
    </row>
    <row r="135" spans="1:5" x14ac:dyDescent="0.2">
      <c r="A135" s="97">
        <v>5231</v>
      </c>
      <c r="B135" s="90" t="s">
        <v>318</v>
      </c>
      <c r="C135" s="91">
        <v>0</v>
      </c>
      <c r="D135" s="99">
        <f t="shared" si="0"/>
        <v>0</v>
      </c>
      <c r="E135" s="98"/>
    </row>
    <row r="136" spans="1:5" x14ac:dyDescent="0.2">
      <c r="A136" s="97">
        <v>5232</v>
      </c>
      <c r="B136" s="90" t="s">
        <v>319</v>
      </c>
      <c r="C136" s="91">
        <v>0</v>
      </c>
      <c r="D136" s="99">
        <f t="shared" si="0"/>
        <v>0</v>
      </c>
      <c r="E136" s="98"/>
    </row>
    <row r="137" spans="1:5" x14ac:dyDescent="0.2">
      <c r="A137" s="97">
        <v>5240</v>
      </c>
      <c r="B137" s="90" t="s">
        <v>263</v>
      </c>
      <c r="C137" s="91">
        <f>SUM(C138:C141)</f>
        <v>0</v>
      </c>
      <c r="D137" s="99">
        <f t="shared" si="0"/>
        <v>0</v>
      </c>
      <c r="E137" s="98"/>
    </row>
    <row r="138" spans="1:5" x14ac:dyDescent="0.2">
      <c r="A138" s="97">
        <v>5241</v>
      </c>
      <c r="B138" s="90" t="s">
        <v>320</v>
      </c>
      <c r="C138" s="91">
        <v>0</v>
      </c>
      <c r="D138" s="99">
        <f t="shared" si="0"/>
        <v>0</v>
      </c>
      <c r="E138" s="98"/>
    </row>
    <row r="139" spans="1:5" x14ac:dyDescent="0.2">
      <c r="A139" s="97">
        <v>5242</v>
      </c>
      <c r="B139" s="90" t="s">
        <v>321</v>
      </c>
      <c r="C139" s="91">
        <v>0</v>
      </c>
      <c r="D139" s="99">
        <f t="shared" si="0"/>
        <v>0</v>
      </c>
      <c r="E139" s="98"/>
    </row>
    <row r="140" spans="1:5" x14ac:dyDescent="0.2">
      <c r="A140" s="97">
        <v>5243</v>
      </c>
      <c r="B140" s="90" t="s">
        <v>322</v>
      </c>
      <c r="C140" s="91">
        <v>0</v>
      </c>
      <c r="D140" s="99">
        <f t="shared" si="0"/>
        <v>0</v>
      </c>
      <c r="E140" s="98"/>
    </row>
    <row r="141" spans="1:5" x14ac:dyDescent="0.2">
      <c r="A141" s="97">
        <v>5244</v>
      </c>
      <c r="B141" s="90" t="s">
        <v>323</v>
      </c>
      <c r="C141" s="91">
        <v>0</v>
      </c>
      <c r="D141" s="99">
        <f t="shared" si="0"/>
        <v>0</v>
      </c>
      <c r="E141" s="98"/>
    </row>
    <row r="142" spans="1:5" x14ac:dyDescent="0.2">
      <c r="A142" s="97">
        <v>5250</v>
      </c>
      <c r="B142" s="90" t="s">
        <v>264</v>
      </c>
      <c r="C142" s="91">
        <f>SUM(C143:C145)</f>
        <v>0</v>
      </c>
      <c r="D142" s="99">
        <f t="shared" si="0"/>
        <v>0</v>
      </c>
      <c r="E142" s="98"/>
    </row>
    <row r="143" spans="1:5" x14ac:dyDescent="0.2">
      <c r="A143" s="97">
        <v>5251</v>
      </c>
      <c r="B143" s="90" t="s">
        <v>324</v>
      </c>
      <c r="C143" s="91">
        <v>0</v>
      </c>
      <c r="D143" s="99">
        <f t="shared" si="0"/>
        <v>0</v>
      </c>
      <c r="E143" s="98"/>
    </row>
    <row r="144" spans="1:5" x14ac:dyDescent="0.2">
      <c r="A144" s="97">
        <v>5252</v>
      </c>
      <c r="B144" s="90" t="s">
        <v>325</v>
      </c>
      <c r="C144" s="91">
        <v>0</v>
      </c>
      <c r="D144" s="99">
        <f t="shared" si="0"/>
        <v>0</v>
      </c>
      <c r="E144" s="98"/>
    </row>
    <row r="145" spans="1:5" x14ac:dyDescent="0.2">
      <c r="A145" s="97">
        <v>5259</v>
      </c>
      <c r="B145" s="90" t="s">
        <v>326</v>
      </c>
      <c r="C145" s="91">
        <v>0</v>
      </c>
      <c r="D145" s="99">
        <f t="shared" si="0"/>
        <v>0</v>
      </c>
      <c r="E145" s="98"/>
    </row>
    <row r="146" spans="1:5" x14ac:dyDescent="0.2">
      <c r="A146" s="97">
        <v>5260</v>
      </c>
      <c r="B146" s="90" t="s">
        <v>327</v>
      </c>
      <c r="C146" s="91">
        <f>SUM(C147:C148)</f>
        <v>0</v>
      </c>
      <c r="D146" s="99">
        <f t="shared" si="0"/>
        <v>0</v>
      </c>
      <c r="E146" s="98"/>
    </row>
    <row r="147" spans="1:5" x14ac:dyDescent="0.2">
      <c r="A147" s="97">
        <v>5261</v>
      </c>
      <c r="B147" s="90" t="s">
        <v>328</v>
      </c>
      <c r="C147" s="91">
        <v>0</v>
      </c>
      <c r="D147" s="99">
        <f t="shared" si="0"/>
        <v>0</v>
      </c>
      <c r="E147" s="98"/>
    </row>
    <row r="148" spans="1:5" x14ac:dyDescent="0.2">
      <c r="A148" s="97">
        <v>5262</v>
      </c>
      <c r="B148" s="90" t="s">
        <v>329</v>
      </c>
      <c r="C148" s="91">
        <v>0</v>
      </c>
      <c r="D148" s="99">
        <f t="shared" si="0"/>
        <v>0</v>
      </c>
      <c r="E148" s="98"/>
    </row>
    <row r="149" spans="1:5" x14ac:dyDescent="0.2">
      <c r="A149" s="97">
        <v>5270</v>
      </c>
      <c r="B149" s="90" t="s">
        <v>330</v>
      </c>
      <c r="C149" s="91">
        <f>SUM(C150)</f>
        <v>0</v>
      </c>
      <c r="D149" s="99">
        <f t="shared" si="0"/>
        <v>0</v>
      </c>
      <c r="E149" s="98"/>
    </row>
    <row r="150" spans="1:5" x14ac:dyDescent="0.2">
      <c r="A150" s="97">
        <v>5271</v>
      </c>
      <c r="B150" s="90" t="s">
        <v>331</v>
      </c>
      <c r="C150" s="91">
        <v>0</v>
      </c>
      <c r="D150" s="99">
        <f t="shared" si="0"/>
        <v>0</v>
      </c>
      <c r="E150" s="98"/>
    </row>
    <row r="151" spans="1:5" x14ac:dyDescent="0.2">
      <c r="A151" s="97">
        <v>5280</v>
      </c>
      <c r="B151" s="90" t="s">
        <v>332</v>
      </c>
      <c r="C151" s="91">
        <f>SUM(C152:C156)</f>
        <v>0</v>
      </c>
      <c r="D151" s="99">
        <f t="shared" si="0"/>
        <v>0</v>
      </c>
      <c r="E151" s="98"/>
    </row>
    <row r="152" spans="1:5" x14ac:dyDescent="0.2">
      <c r="A152" s="97">
        <v>5281</v>
      </c>
      <c r="B152" s="90" t="s">
        <v>333</v>
      </c>
      <c r="C152" s="91">
        <v>0</v>
      </c>
      <c r="D152" s="99">
        <f t="shared" si="0"/>
        <v>0</v>
      </c>
      <c r="E152" s="98"/>
    </row>
    <row r="153" spans="1:5" x14ac:dyDescent="0.2">
      <c r="A153" s="97">
        <v>5282</v>
      </c>
      <c r="B153" s="90" t="s">
        <v>334</v>
      </c>
      <c r="C153" s="91">
        <v>0</v>
      </c>
      <c r="D153" s="99">
        <f t="shared" si="0"/>
        <v>0</v>
      </c>
      <c r="E153" s="98"/>
    </row>
    <row r="154" spans="1:5" x14ac:dyDescent="0.2">
      <c r="A154" s="97">
        <v>5283</v>
      </c>
      <c r="B154" s="90" t="s">
        <v>335</v>
      </c>
      <c r="C154" s="91">
        <v>0</v>
      </c>
      <c r="D154" s="99">
        <f t="shared" si="0"/>
        <v>0</v>
      </c>
      <c r="E154" s="98"/>
    </row>
    <row r="155" spans="1:5" x14ac:dyDescent="0.2">
      <c r="A155" s="97">
        <v>5284</v>
      </c>
      <c r="B155" s="90" t="s">
        <v>336</v>
      </c>
      <c r="C155" s="91">
        <v>0</v>
      </c>
      <c r="D155" s="99">
        <f t="shared" si="0"/>
        <v>0</v>
      </c>
      <c r="E155" s="98"/>
    </row>
    <row r="156" spans="1:5" x14ac:dyDescent="0.2">
      <c r="A156" s="97">
        <v>5285</v>
      </c>
      <c r="B156" s="90" t="s">
        <v>337</v>
      </c>
      <c r="C156" s="91">
        <v>0</v>
      </c>
      <c r="D156" s="99">
        <f t="shared" si="0"/>
        <v>0</v>
      </c>
      <c r="E156" s="98"/>
    </row>
    <row r="157" spans="1:5" x14ac:dyDescent="0.2">
      <c r="A157" s="97">
        <v>5290</v>
      </c>
      <c r="B157" s="90" t="s">
        <v>338</v>
      </c>
      <c r="C157" s="91">
        <f>SUM(C158:C159)</f>
        <v>0</v>
      </c>
      <c r="D157" s="99">
        <f t="shared" si="0"/>
        <v>0</v>
      </c>
      <c r="E157" s="98"/>
    </row>
    <row r="158" spans="1:5" x14ac:dyDescent="0.2">
      <c r="A158" s="97">
        <v>5291</v>
      </c>
      <c r="B158" s="90" t="s">
        <v>339</v>
      </c>
      <c r="C158" s="91">
        <v>0</v>
      </c>
      <c r="D158" s="99">
        <f t="shared" si="0"/>
        <v>0</v>
      </c>
      <c r="E158" s="98"/>
    </row>
    <row r="159" spans="1:5" x14ac:dyDescent="0.2">
      <c r="A159" s="97">
        <v>5292</v>
      </c>
      <c r="B159" s="90" t="s">
        <v>340</v>
      </c>
      <c r="C159" s="91">
        <v>0</v>
      </c>
      <c r="D159" s="99">
        <f t="shared" si="0"/>
        <v>0</v>
      </c>
      <c r="E159" s="98"/>
    </row>
    <row r="160" spans="1:5" x14ac:dyDescent="0.2">
      <c r="A160" s="97">
        <v>5300</v>
      </c>
      <c r="B160" s="90" t="s">
        <v>341</v>
      </c>
      <c r="C160" s="91">
        <f>C161+C164+C167</f>
        <v>0</v>
      </c>
      <c r="D160" s="99">
        <f t="shared" si="0"/>
        <v>0</v>
      </c>
      <c r="E160" s="98"/>
    </row>
    <row r="161" spans="1:5" x14ac:dyDescent="0.2">
      <c r="A161" s="97">
        <v>5310</v>
      </c>
      <c r="B161" s="90" t="s">
        <v>257</v>
      </c>
      <c r="C161" s="91">
        <f>C162+C163</f>
        <v>0</v>
      </c>
      <c r="D161" s="99">
        <f t="shared" si="0"/>
        <v>0</v>
      </c>
      <c r="E161" s="98"/>
    </row>
    <row r="162" spans="1:5" x14ac:dyDescent="0.2">
      <c r="A162" s="97">
        <v>5311</v>
      </c>
      <c r="B162" s="90" t="s">
        <v>342</v>
      </c>
      <c r="C162" s="91">
        <v>0</v>
      </c>
      <c r="D162" s="99">
        <f t="shared" si="0"/>
        <v>0</v>
      </c>
      <c r="E162" s="98"/>
    </row>
    <row r="163" spans="1:5" x14ac:dyDescent="0.2">
      <c r="A163" s="97">
        <v>5312</v>
      </c>
      <c r="B163" s="90" t="s">
        <v>343</v>
      </c>
      <c r="C163" s="91">
        <v>0</v>
      </c>
      <c r="D163" s="99">
        <f t="shared" si="0"/>
        <v>0</v>
      </c>
      <c r="E163" s="98"/>
    </row>
    <row r="164" spans="1:5" x14ac:dyDescent="0.2">
      <c r="A164" s="97">
        <v>5320</v>
      </c>
      <c r="B164" s="90" t="s">
        <v>258</v>
      </c>
      <c r="C164" s="91">
        <f>SUM(C165:C166)</f>
        <v>0</v>
      </c>
      <c r="D164" s="99">
        <f t="shared" ref="D164:D216" si="1">C164/$C$98</f>
        <v>0</v>
      </c>
      <c r="E164" s="98"/>
    </row>
    <row r="165" spans="1:5" x14ac:dyDescent="0.2">
      <c r="A165" s="97">
        <v>5321</v>
      </c>
      <c r="B165" s="90" t="s">
        <v>344</v>
      </c>
      <c r="C165" s="91">
        <v>0</v>
      </c>
      <c r="D165" s="99">
        <f t="shared" si="1"/>
        <v>0</v>
      </c>
      <c r="E165" s="98"/>
    </row>
    <row r="166" spans="1:5" x14ac:dyDescent="0.2">
      <c r="A166" s="97">
        <v>5322</v>
      </c>
      <c r="B166" s="90" t="s">
        <v>345</v>
      </c>
      <c r="C166" s="91">
        <v>0</v>
      </c>
      <c r="D166" s="99">
        <f t="shared" si="1"/>
        <v>0</v>
      </c>
      <c r="E166" s="98"/>
    </row>
    <row r="167" spans="1:5" x14ac:dyDescent="0.2">
      <c r="A167" s="97">
        <v>5330</v>
      </c>
      <c r="B167" s="90" t="s">
        <v>259</v>
      </c>
      <c r="C167" s="91">
        <f>SUM(C168:C169)</f>
        <v>0</v>
      </c>
      <c r="D167" s="99">
        <f t="shared" si="1"/>
        <v>0</v>
      </c>
      <c r="E167" s="98"/>
    </row>
    <row r="168" spans="1:5" x14ac:dyDescent="0.2">
      <c r="A168" s="97">
        <v>5331</v>
      </c>
      <c r="B168" s="90" t="s">
        <v>346</v>
      </c>
      <c r="C168" s="91">
        <v>0</v>
      </c>
      <c r="D168" s="99">
        <f t="shared" si="1"/>
        <v>0</v>
      </c>
      <c r="E168" s="98"/>
    </row>
    <row r="169" spans="1:5" x14ac:dyDescent="0.2">
      <c r="A169" s="97">
        <v>5332</v>
      </c>
      <c r="B169" s="90" t="s">
        <v>347</v>
      </c>
      <c r="C169" s="91">
        <v>0</v>
      </c>
      <c r="D169" s="99">
        <f t="shared" si="1"/>
        <v>0</v>
      </c>
      <c r="E169" s="98"/>
    </row>
    <row r="170" spans="1:5" x14ac:dyDescent="0.2">
      <c r="A170" s="97">
        <v>5400</v>
      </c>
      <c r="B170" s="90" t="s">
        <v>348</v>
      </c>
      <c r="C170" s="91">
        <f>C171+C174+C177+C180+C182</f>
        <v>0</v>
      </c>
      <c r="D170" s="99">
        <f t="shared" si="1"/>
        <v>0</v>
      </c>
      <c r="E170" s="98"/>
    </row>
    <row r="171" spans="1:5" x14ac:dyDescent="0.2">
      <c r="A171" s="97">
        <v>5410</v>
      </c>
      <c r="B171" s="90" t="s">
        <v>349</v>
      </c>
      <c r="C171" s="91">
        <f>SUM(C172:C173)</f>
        <v>0</v>
      </c>
      <c r="D171" s="99">
        <f t="shared" si="1"/>
        <v>0</v>
      </c>
      <c r="E171" s="98"/>
    </row>
    <row r="172" spans="1:5" x14ac:dyDescent="0.2">
      <c r="A172" s="97">
        <v>5411</v>
      </c>
      <c r="B172" s="90" t="s">
        <v>350</v>
      </c>
      <c r="C172" s="91">
        <v>0</v>
      </c>
      <c r="D172" s="99">
        <f t="shared" si="1"/>
        <v>0</v>
      </c>
      <c r="E172" s="98"/>
    </row>
    <row r="173" spans="1:5" x14ac:dyDescent="0.2">
      <c r="A173" s="97">
        <v>5412</v>
      </c>
      <c r="B173" s="90" t="s">
        <v>351</v>
      </c>
      <c r="C173" s="91">
        <v>0</v>
      </c>
      <c r="D173" s="99">
        <f t="shared" si="1"/>
        <v>0</v>
      </c>
      <c r="E173" s="98"/>
    </row>
    <row r="174" spans="1:5" x14ac:dyDescent="0.2">
      <c r="A174" s="97">
        <v>5420</v>
      </c>
      <c r="B174" s="90" t="s">
        <v>352</v>
      </c>
      <c r="C174" s="91">
        <f>SUM(C175:C176)</f>
        <v>0</v>
      </c>
      <c r="D174" s="99">
        <f t="shared" si="1"/>
        <v>0</v>
      </c>
      <c r="E174" s="98"/>
    </row>
    <row r="175" spans="1:5" x14ac:dyDescent="0.2">
      <c r="A175" s="97">
        <v>5421</v>
      </c>
      <c r="B175" s="90" t="s">
        <v>353</v>
      </c>
      <c r="C175" s="91">
        <v>0</v>
      </c>
      <c r="D175" s="99">
        <f t="shared" si="1"/>
        <v>0</v>
      </c>
      <c r="E175" s="98"/>
    </row>
    <row r="176" spans="1:5" x14ac:dyDescent="0.2">
      <c r="A176" s="97">
        <v>5422</v>
      </c>
      <c r="B176" s="90" t="s">
        <v>354</v>
      </c>
      <c r="C176" s="91">
        <v>0</v>
      </c>
      <c r="D176" s="99">
        <f t="shared" si="1"/>
        <v>0</v>
      </c>
      <c r="E176" s="98"/>
    </row>
    <row r="177" spans="1:5" x14ac:dyDescent="0.2">
      <c r="A177" s="97">
        <v>5430</v>
      </c>
      <c r="B177" s="90" t="s">
        <v>355</v>
      </c>
      <c r="C177" s="91">
        <f>SUM(C178:C179)</f>
        <v>0</v>
      </c>
      <c r="D177" s="99">
        <f t="shared" si="1"/>
        <v>0</v>
      </c>
      <c r="E177" s="98"/>
    </row>
    <row r="178" spans="1:5" x14ac:dyDescent="0.2">
      <c r="A178" s="97">
        <v>5431</v>
      </c>
      <c r="B178" s="90" t="s">
        <v>356</v>
      </c>
      <c r="C178" s="91">
        <v>0</v>
      </c>
      <c r="D178" s="99">
        <f t="shared" si="1"/>
        <v>0</v>
      </c>
      <c r="E178" s="98"/>
    </row>
    <row r="179" spans="1:5" x14ac:dyDescent="0.2">
      <c r="A179" s="97">
        <v>5432</v>
      </c>
      <c r="B179" s="90" t="s">
        <v>357</v>
      </c>
      <c r="C179" s="91">
        <v>0</v>
      </c>
      <c r="D179" s="99">
        <f t="shared" si="1"/>
        <v>0</v>
      </c>
      <c r="E179" s="98"/>
    </row>
    <row r="180" spans="1:5" x14ac:dyDescent="0.2">
      <c r="A180" s="97">
        <v>5440</v>
      </c>
      <c r="B180" s="90" t="s">
        <v>358</v>
      </c>
      <c r="C180" s="91">
        <f>SUM(C181)</f>
        <v>0</v>
      </c>
      <c r="D180" s="99">
        <f t="shared" si="1"/>
        <v>0</v>
      </c>
      <c r="E180" s="98"/>
    </row>
    <row r="181" spans="1:5" x14ac:dyDescent="0.2">
      <c r="A181" s="97">
        <v>5441</v>
      </c>
      <c r="B181" s="90" t="s">
        <v>358</v>
      </c>
      <c r="C181" s="91">
        <v>0</v>
      </c>
      <c r="D181" s="99">
        <f t="shared" si="1"/>
        <v>0</v>
      </c>
      <c r="E181" s="98"/>
    </row>
    <row r="182" spans="1:5" x14ac:dyDescent="0.2">
      <c r="A182" s="97">
        <v>5450</v>
      </c>
      <c r="B182" s="90" t="s">
        <v>359</v>
      </c>
      <c r="C182" s="91">
        <f>SUM(C183:C184)</f>
        <v>0</v>
      </c>
      <c r="D182" s="99">
        <f t="shared" si="1"/>
        <v>0</v>
      </c>
      <c r="E182" s="98"/>
    </row>
    <row r="183" spans="1:5" x14ac:dyDescent="0.2">
      <c r="A183" s="97">
        <v>5451</v>
      </c>
      <c r="B183" s="90" t="s">
        <v>360</v>
      </c>
      <c r="C183" s="91">
        <v>0</v>
      </c>
      <c r="D183" s="99">
        <f t="shared" si="1"/>
        <v>0</v>
      </c>
      <c r="E183" s="98"/>
    </row>
    <row r="184" spans="1:5" x14ac:dyDescent="0.2">
      <c r="A184" s="97">
        <v>5452</v>
      </c>
      <c r="B184" s="90" t="s">
        <v>361</v>
      </c>
      <c r="C184" s="91">
        <v>0</v>
      </c>
      <c r="D184" s="99">
        <f t="shared" si="1"/>
        <v>0</v>
      </c>
      <c r="E184" s="98"/>
    </row>
    <row r="185" spans="1:5" x14ac:dyDescent="0.2">
      <c r="A185" s="97">
        <v>5500</v>
      </c>
      <c r="B185" s="90" t="s">
        <v>362</v>
      </c>
      <c r="C185" s="91">
        <f>C186+C195+C198+C204</f>
        <v>0</v>
      </c>
      <c r="D185" s="99">
        <f t="shared" si="1"/>
        <v>0</v>
      </c>
      <c r="E185" s="98"/>
    </row>
    <row r="186" spans="1:5" x14ac:dyDescent="0.2">
      <c r="A186" s="97">
        <v>5510</v>
      </c>
      <c r="B186" s="90" t="s">
        <v>363</v>
      </c>
      <c r="C186" s="91">
        <f>SUM(C187:C194)</f>
        <v>0</v>
      </c>
      <c r="D186" s="99">
        <f t="shared" si="1"/>
        <v>0</v>
      </c>
      <c r="E186" s="98"/>
    </row>
    <row r="187" spans="1:5" x14ac:dyDescent="0.2">
      <c r="A187" s="97">
        <v>5511</v>
      </c>
      <c r="B187" s="90" t="s">
        <v>364</v>
      </c>
      <c r="C187" s="91">
        <v>0</v>
      </c>
      <c r="D187" s="99">
        <f t="shared" si="1"/>
        <v>0</v>
      </c>
      <c r="E187" s="98"/>
    </row>
    <row r="188" spans="1:5" x14ac:dyDescent="0.2">
      <c r="A188" s="97">
        <v>5512</v>
      </c>
      <c r="B188" s="90" t="s">
        <v>365</v>
      </c>
      <c r="C188" s="91">
        <v>0</v>
      </c>
      <c r="D188" s="99">
        <f t="shared" si="1"/>
        <v>0</v>
      </c>
      <c r="E188" s="98"/>
    </row>
    <row r="189" spans="1:5" x14ac:dyDescent="0.2">
      <c r="A189" s="97">
        <v>5513</v>
      </c>
      <c r="B189" s="90" t="s">
        <v>366</v>
      </c>
      <c r="C189" s="91">
        <v>0</v>
      </c>
      <c r="D189" s="99">
        <f t="shared" si="1"/>
        <v>0</v>
      </c>
      <c r="E189" s="98"/>
    </row>
    <row r="190" spans="1:5" x14ac:dyDescent="0.2">
      <c r="A190" s="97">
        <v>5514</v>
      </c>
      <c r="B190" s="90" t="s">
        <v>367</v>
      </c>
      <c r="C190" s="91">
        <v>0</v>
      </c>
      <c r="D190" s="99">
        <f t="shared" si="1"/>
        <v>0</v>
      </c>
      <c r="E190" s="98"/>
    </row>
    <row r="191" spans="1:5" x14ac:dyDescent="0.2">
      <c r="A191" s="97">
        <v>5515</v>
      </c>
      <c r="B191" s="90" t="s">
        <v>368</v>
      </c>
      <c r="C191" s="91">
        <v>0</v>
      </c>
      <c r="D191" s="99">
        <f t="shared" si="1"/>
        <v>0</v>
      </c>
      <c r="E191" s="98"/>
    </row>
    <row r="192" spans="1:5" x14ac:dyDescent="0.2">
      <c r="A192" s="97">
        <v>5516</v>
      </c>
      <c r="B192" s="90" t="s">
        <v>369</v>
      </c>
      <c r="C192" s="91">
        <v>0</v>
      </c>
      <c r="D192" s="99">
        <f t="shared" si="1"/>
        <v>0</v>
      </c>
      <c r="E192" s="98"/>
    </row>
    <row r="193" spans="1:5" x14ac:dyDescent="0.2">
      <c r="A193" s="97">
        <v>5517</v>
      </c>
      <c r="B193" s="90" t="s">
        <v>370</v>
      </c>
      <c r="C193" s="91">
        <v>0</v>
      </c>
      <c r="D193" s="99">
        <f t="shared" si="1"/>
        <v>0</v>
      </c>
      <c r="E193" s="98"/>
    </row>
    <row r="194" spans="1:5" x14ac:dyDescent="0.2">
      <c r="A194" s="97">
        <v>5518</v>
      </c>
      <c r="B194" s="90" t="s">
        <v>41</v>
      </c>
      <c r="C194" s="91">
        <v>0</v>
      </c>
      <c r="D194" s="99">
        <f t="shared" si="1"/>
        <v>0</v>
      </c>
      <c r="E194" s="98"/>
    </row>
    <row r="195" spans="1:5" x14ac:dyDescent="0.2">
      <c r="A195" s="97">
        <v>5520</v>
      </c>
      <c r="B195" s="90" t="s">
        <v>40</v>
      </c>
      <c r="C195" s="91">
        <f>SUM(C196:C197)</f>
        <v>0</v>
      </c>
      <c r="D195" s="99">
        <f t="shared" si="1"/>
        <v>0</v>
      </c>
      <c r="E195" s="98"/>
    </row>
    <row r="196" spans="1:5" x14ac:dyDescent="0.2">
      <c r="A196" s="97">
        <v>5521</v>
      </c>
      <c r="B196" s="90" t="s">
        <v>371</v>
      </c>
      <c r="C196" s="91">
        <v>0</v>
      </c>
      <c r="D196" s="99">
        <f t="shared" si="1"/>
        <v>0</v>
      </c>
      <c r="E196" s="98"/>
    </row>
    <row r="197" spans="1:5" x14ac:dyDescent="0.2">
      <c r="A197" s="97">
        <v>5522</v>
      </c>
      <c r="B197" s="90" t="s">
        <v>372</v>
      </c>
      <c r="C197" s="91">
        <v>0</v>
      </c>
      <c r="D197" s="99">
        <f t="shared" si="1"/>
        <v>0</v>
      </c>
      <c r="E197" s="98"/>
    </row>
    <row r="198" spans="1:5" x14ac:dyDescent="0.2">
      <c r="A198" s="97">
        <v>5530</v>
      </c>
      <c r="B198" s="90" t="s">
        <v>373</v>
      </c>
      <c r="C198" s="91">
        <f>SUM(C199:C203)</f>
        <v>0</v>
      </c>
      <c r="D198" s="99">
        <f t="shared" si="1"/>
        <v>0</v>
      </c>
      <c r="E198" s="98"/>
    </row>
    <row r="199" spans="1:5" x14ac:dyDescent="0.2">
      <c r="A199" s="97">
        <v>5531</v>
      </c>
      <c r="B199" s="90" t="s">
        <v>374</v>
      </c>
      <c r="C199" s="91">
        <v>0</v>
      </c>
      <c r="D199" s="99">
        <f t="shared" si="1"/>
        <v>0</v>
      </c>
      <c r="E199" s="98"/>
    </row>
    <row r="200" spans="1:5" x14ac:dyDescent="0.2">
      <c r="A200" s="97">
        <v>5532</v>
      </c>
      <c r="B200" s="90" t="s">
        <v>375</v>
      </c>
      <c r="C200" s="91">
        <v>0</v>
      </c>
      <c r="D200" s="99">
        <f t="shared" si="1"/>
        <v>0</v>
      </c>
      <c r="E200" s="98"/>
    </row>
    <row r="201" spans="1:5" x14ac:dyDescent="0.2">
      <c r="A201" s="97">
        <v>5533</v>
      </c>
      <c r="B201" s="90" t="s">
        <v>376</v>
      </c>
      <c r="C201" s="91">
        <v>0</v>
      </c>
      <c r="D201" s="99">
        <f t="shared" si="1"/>
        <v>0</v>
      </c>
      <c r="E201" s="98"/>
    </row>
    <row r="202" spans="1:5" x14ac:dyDescent="0.2">
      <c r="A202" s="97">
        <v>5534</v>
      </c>
      <c r="B202" s="90" t="s">
        <v>377</v>
      </c>
      <c r="C202" s="91">
        <v>0</v>
      </c>
      <c r="D202" s="99">
        <f t="shared" si="1"/>
        <v>0</v>
      </c>
      <c r="E202" s="98"/>
    </row>
    <row r="203" spans="1:5" x14ac:dyDescent="0.2">
      <c r="A203" s="97">
        <v>5535</v>
      </c>
      <c r="B203" s="90" t="s">
        <v>378</v>
      </c>
      <c r="C203" s="91">
        <v>0</v>
      </c>
      <c r="D203" s="99">
        <f t="shared" si="1"/>
        <v>0</v>
      </c>
      <c r="E203" s="98"/>
    </row>
    <row r="204" spans="1:5" x14ac:dyDescent="0.2">
      <c r="A204" s="97">
        <v>5590</v>
      </c>
      <c r="B204" s="90" t="s">
        <v>379</v>
      </c>
      <c r="C204" s="91">
        <f>SUM(C205:C213)</f>
        <v>0</v>
      </c>
      <c r="D204" s="99">
        <f t="shared" si="1"/>
        <v>0</v>
      </c>
      <c r="E204" s="98"/>
    </row>
    <row r="205" spans="1:5" x14ac:dyDescent="0.2">
      <c r="A205" s="97">
        <v>5591</v>
      </c>
      <c r="B205" s="90" t="s">
        <v>380</v>
      </c>
      <c r="C205" s="91">
        <v>0</v>
      </c>
      <c r="D205" s="99">
        <f t="shared" si="1"/>
        <v>0</v>
      </c>
      <c r="E205" s="98"/>
    </row>
    <row r="206" spans="1:5" x14ac:dyDescent="0.2">
      <c r="A206" s="97">
        <v>5592</v>
      </c>
      <c r="B206" s="90" t="s">
        <v>381</v>
      </c>
      <c r="C206" s="91">
        <v>0</v>
      </c>
      <c r="D206" s="99">
        <f t="shared" si="1"/>
        <v>0</v>
      </c>
      <c r="E206" s="98"/>
    </row>
    <row r="207" spans="1:5" x14ac:dyDescent="0.2">
      <c r="A207" s="97">
        <v>5593</v>
      </c>
      <c r="B207" s="90" t="s">
        <v>382</v>
      </c>
      <c r="C207" s="91">
        <v>0</v>
      </c>
      <c r="D207" s="99">
        <f t="shared" si="1"/>
        <v>0</v>
      </c>
      <c r="E207" s="98"/>
    </row>
    <row r="208" spans="1:5" x14ac:dyDescent="0.2">
      <c r="A208" s="97">
        <v>5594</v>
      </c>
      <c r="B208" s="90" t="s">
        <v>438</v>
      </c>
      <c r="C208" s="91">
        <v>0</v>
      </c>
      <c r="D208" s="99">
        <f t="shared" si="1"/>
        <v>0</v>
      </c>
      <c r="E208" s="98"/>
    </row>
    <row r="209" spans="1:5" x14ac:dyDescent="0.2">
      <c r="A209" s="97">
        <v>5595</v>
      </c>
      <c r="B209" s="90" t="s">
        <v>384</v>
      </c>
      <c r="C209" s="91">
        <v>0</v>
      </c>
      <c r="D209" s="99">
        <f t="shared" si="1"/>
        <v>0</v>
      </c>
      <c r="E209" s="98"/>
    </row>
    <row r="210" spans="1:5" x14ac:dyDescent="0.2">
      <c r="A210" s="97">
        <v>5596</v>
      </c>
      <c r="B210" s="90" t="s">
        <v>279</v>
      </c>
      <c r="C210" s="91">
        <v>0</v>
      </c>
      <c r="D210" s="99">
        <f t="shared" si="1"/>
        <v>0</v>
      </c>
      <c r="E210" s="98"/>
    </row>
    <row r="211" spans="1:5" x14ac:dyDescent="0.2">
      <c r="A211" s="97">
        <v>5597</v>
      </c>
      <c r="B211" s="90" t="s">
        <v>385</v>
      </c>
      <c r="C211" s="91">
        <v>0</v>
      </c>
      <c r="D211" s="99">
        <f t="shared" si="1"/>
        <v>0</v>
      </c>
      <c r="E211" s="98"/>
    </row>
    <row r="212" spans="1:5" x14ac:dyDescent="0.2">
      <c r="A212" s="97">
        <v>5598</v>
      </c>
      <c r="B212" s="90" t="s">
        <v>439</v>
      </c>
      <c r="C212" s="91">
        <v>0</v>
      </c>
      <c r="D212" s="99">
        <f t="shared" si="1"/>
        <v>0</v>
      </c>
      <c r="E212" s="98"/>
    </row>
    <row r="213" spans="1:5" x14ac:dyDescent="0.2">
      <c r="A213" s="97">
        <v>5599</v>
      </c>
      <c r="B213" s="90" t="s">
        <v>386</v>
      </c>
      <c r="C213" s="91">
        <v>0</v>
      </c>
      <c r="D213" s="99">
        <f t="shared" si="1"/>
        <v>0</v>
      </c>
      <c r="E213" s="98"/>
    </row>
    <row r="214" spans="1:5" x14ac:dyDescent="0.2">
      <c r="A214" s="97">
        <v>5600</v>
      </c>
      <c r="B214" s="90" t="s">
        <v>39</v>
      </c>
      <c r="C214" s="91">
        <f>C215</f>
        <v>0</v>
      </c>
      <c r="D214" s="99">
        <f t="shared" si="1"/>
        <v>0</v>
      </c>
      <c r="E214" s="98"/>
    </row>
    <row r="215" spans="1:5" x14ac:dyDescent="0.2">
      <c r="A215" s="97">
        <v>5610</v>
      </c>
      <c r="B215" s="90" t="s">
        <v>387</v>
      </c>
      <c r="C215" s="91">
        <f>C216</f>
        <v>0</v>
      </c>
      <c r="D215" s="99">
        <f t="shared" si="1"/>
        <v>0</v>
      </c>
      <c r="E215" s="98"/>
    </row>
    <row r="216" spans="1:5" x14ac:dyDescent="0.2">
      <c r="A216" s="97">
        <v>5611</v>
      </c>
      <c r="B216" s="90" t="s">
        <v>388</v>
      </c>
      <c r="C216" s="91">
        <v>0</v>
      </c>
      <c r="D216" s="99">
        <f t="shared" si="1"/>
        <v>0</v>
      </c>
      <c r="E216" s="98"/>
    </row>
    <row r="217" spans="1:5" ht="12" thickBot="1" x14ac:dyDescent="0.25">
      <c r="A217" s="100"/>
      <c r="B217" s="101"/>
      <c r="C217" s="101"/>
      <c r="D217" s="101"/>
      <c r="E217" s="102"/>
    </row>
    <row r="218" spans="1:5" x14ac:dyDescent="0.2">
      <c r="B218" s="9" t="s">
        <v>530</v>
      </c>
    </row>
    <row r="220" spans="1:5" x14ac:dyDescent="0.2">
      <c r="B220" s="73" t="s">
        <v>575</v>
      </c>
      <c r="C220" s="73" t="s">
        <v>576</v>
      </c>
      <c r="D220" s="1"/>
      <c r="E220" s="1"/>
    </row>
    <row r="221" spans="1:5" x14ac:dyDescent="0.2">
      <c r="B221" s="73"/>
      <c r="C221" s="73"/>
      <c r="D221" s="1"/>
      <c r="E221" s="1"/>
    </row>
    <row r="222" spans="1:5" x14ac:dyDescent="0.2">
      <c r="B222" s="73"/>
      <c r="C222" s="73"/>
      <c r="D222" s="1"/>
      <c r="E222" s="1"/>
    </row>
    <row r="223" spans="1:5" x14ac:dyDescent="0.2">
      <c r="B223" s="73"/>
      <c r="C223" s="73"/>
      <c r="D223" s="1"/>
      <c r="E223" s="1"/>
    </row>
    <row r="224" spans="1:5" x14ac:dyDescent="0.2">
      <c r="B224" s="73" t="s">
        <v>577</v>
      </c>
      <c r="C224" s="73" t="s">
        <v>578</v>
      </c>
      <c r="D224" s="1"/>
      <c r="E224" s="1"/>
    </row>
    <row r="225" spans="2:5" x14ac:dyDescent="0.2">
      <c r="B225" s="1"/>
      <c r="C225" s="1"/>
      <c r="D225" s="1"/>
      <c r="E225" s="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58"/>
  <sheetViews>
    <sheetView zoomScale="106" zoomScaleNormal="106" workbookViewId="0">
      <selection sqref="A1:H150"/>
    </sheetView>
  </sheetViews>
  <sheetFormatPr baseColWidth="10" defaultColWidth="9.140625" defaultRowHeight="11.25" x14ac:dyDescent="0.2"/>
  <cols>
    <col min="1" max="1" width="10" style="9" customWidth="1"/>
    <col min="2" max="2" width="64.5703125" style="9" bestFit="1" customWidth="1"/>
    <col min="3" max="3" width="16.42578125" style="9" bestFit="1" customWidth="1"/>
    <col min="4" max="4" width="19.140625" style="9" customWidth="1"/>
    <col min="5" max="5" width="28" style="9" customWidth="1"/>
    <col min="6" max="6" width="22.5703125" style="9" customWidth="1"/>
    <col min="7" max="8" width="16.5703125" style="9" customWidth="1"/>
    <col min="9" max="16384" width="9.140625" style="9"/>
  </cols>
  <sheetData>
    <row r="1" spans="1:8" s="8" customFormat="1" ht="18.95" customHeight="1" x14ac:dyDescent="0.25">
      <c r="A1" s="215" t="s">
        <v>573</v>
      </c>
      <c r="B1" s="216"/>
      <c r="C1" s="216"/>
      <c r="D1" s="216"/>
      <c r="E1" s="216"/>
      <c r="F1" s="216"/>
      <c r="G1" s="206" t="s">
        <v>510</v>
      </c>
      <c r="H1" s="207">
        <v>2024</v>
      </c>
    </row>
    <row r="2" spans="1:8" s="8" customFormat="1" ht="18.95" customHeight="1" x14ac:dyDescent="0.25">
      <c r="A2" s="217" t="s">
        <v>514</v>
      </c>
      <c r="B2" s="218"/>
      <c r="C2" s="218"/>
      <c r="D2" s="218"/>
      <c r="E2" s="218"/>
      <c r="F2" s="218"/>
      <c r="G2" s="210" t="s">
        <v>511</v>
      </c>
      <c r="H2" s="211" t="s">
        <v>513</v>
      </c>
    </row>
    <row r="3" spans="1:8" s="8" customFormat="1" ht="18.95" customHeight="1" x14ac:dyDescent="0.25">
      <c r="A3" s="217" t="s">
        <v>574</v>
      </c>
      <c r="B3" s="218"/>
      <c r="C3" s="218"/>
      <c r="D3" s="218"/>
      <c r="E3" s="218"/>
      <c r="F3" s="218"/>
      <c r="G3" s="210" t="s">
        <v>512</v>
      </c>
      <c r="H3" s="211">
        <v>1</v>
      </c>
    </row>
    <row r="4" spans="1:8" ht="12" thickBot="1" x14ac:dyDescent="0.25">
      <c r="A4" s="219" t="s">
        <v>119</v>
      </c>
      <c r="B4" s="220"/>
      <c r="C4" s="220"/>
      <c r="D4" s="220"/>
      <c r="E4" s="220"/>
      <c r="F4" s="220"/>
      <c r="G4" s="220"/>
      <c r="H4" s="104"/>
    </row>
    <row r="5" spans="1:8" x14ac:dyDescent="0.2">
      <c r="A5" s="80"/>
      <c r="B5" s="81"/>
      <c r="C5" s="81"/>
      <c r="D5" s="81"/>
      <c r="E5" s="81"/>
      <c r="F5" s="81"/>
      <c r="G5" s="81"/>
      <c r="H5" s="82"/>
    </row>
    <row r="6" spans="1:8" x14ac:dyDescent="0.2">
      <c r="A6" s="103" t="s">
        <v>89</v>
      </c>
      <c r="B6" s="220"/>
      <c r="C6" s="220"/>
      <c r="D6" s="220"/>
      <c r="E6" s="220"/>
      <c r="F6" s="220"/>
      <c r="G6" s="220"/>
      <c r="H6" s="104"/>
    </row>
    <row r="7" spans="1:8" x14ac:dyDescent="0.2">
      <c r="A7" s="105" t="s">
        <v>87</v>
      </c>
      <c r="B7" s="221" t="s">
        <v>84</v>
      </c>
      <c r="C7" s="221" t="s">
        <v>85</v>
      </c>
      <c r="D7" s="221" t="s">
        <v>86</v>
      </c>
      <c r="E7" s="221"/>
      <c r="F7" s="221"/>
      <c r="G7" s="221"/>
      <c r="H7" s="106"/>
    </row>
    <row r="8" spans="1:8" x14ac:dyDescent="0.2">
      <c r="A8" s="107">
        <v>1114</v>
      </c>
      <c r="B8" s="222" t="s">
        <v>120</v>
      </c>
      <c r="C8" s="223">
        <v>0</v>
      </c>
      <c r="D8" s="222"/>
      <c r="E8" s="222"/>
      <c r="F8" s="222"/>
      <c r="G8" s="222"/>
      <c r="H8" s="108"/>
    </row>
    <row r="9" spans="1:8" x14ac:dyDescent="0.2">
      <c r="A9" s="107">
        <v>1115</v>
      </c>
      <c r="B9" s="222" t="s">
        <v>121</v>
      </c>
      <c r="C9" s="223">
        <v>0</v>
      </c>
      <c r="D9" s="222"/>
      <c r="E9" s="222"/>
      <c r="F9" s="222"/>
      <c r="G9" s="222"/>
      <c r="H9" s="108"/>
    </row>
    <row r="10" spans="1:8" x14ac:dyDescent="0.2">
      <c r="A10" s="107">
        <v>1121</v>
      </c>
      <c r="B10" s="222" t="s">
        <v>122</v>
      </c>
      <c r="C10" s="223">
        <v>0</v>
      </c>
      <c r="D10" s="222"/>
      <c r="E10" s="222"/>
      <c r="F10" s="222"/>
      <c r="G10" s="222"/>
      <c r="H10" s="108"/>
    </row>
    <row r="11" spans="1:8" x14ac:dyDescent="0.2">
      <c r="A11" s="107">
        <v>1211</v>
      </c>
      <c r="B11" s="222" t="s">
        <v>123</v>
      </c>
      <c r="C11" s="223">
        <v>0</v>
      </c>
      <c r="D11" s="222"/>
      <c r="E11" s="222"/>
      <c r="F11" s="222"/>
      <c r="G11" s="222"/>
      <c r="H11" s="108"/>
    </row>
    <row r="12" spans="1:8" x14ac:dyDescent="0.2">
      <c r="A12" s="109"/>
      <c r="B12" s="222"/>
      <c r="C12" s="222"/>
      <c r="D12" s="222"/>
      <c r="E12" s="222"/>
      <c r="F12" s="222"/>
      <c r="G12" s="222"/>
      <c r="H12" s="108"/>
    </row>
    <row r="13" spans="1:8" x14ac:dyDescent="0.2">
      <c r="A13" s="103" t="s">
        <v>90</v>
      </c>
      <c r="B13" s="220"/>
      <c r="C13" s="220"/>
      <c r="D13" s="220"/>
      <c r="E13" s="220"/>
      <c r="F13" s="220"/>
      <c r="G13" s="220"/>
      <c r="H13" s="104"/>
    </row>
    <row r="14" spans="1:8" x14ac:dyDescent="0.2">
      <c r="A14" s="105" t="s">
        <v>87</v>
      </c>
      <c r="B14" s="221" t="s">
        <v>84</v>
      </c>
      <c r="C14" s="221" t="s">
        <v>85</v>
      </c>
      <c r="D14" s="221">
        <v>2023</v>
      </c>
      <c r="E14" s="221">
        <v>2022</v>
      </c>
      <c r="F14" s="221">
        <v>2021</v>
      </c>
      <c r="G14" s="221">
        <v>2020</v>
      </c>
      <c r="H14" s="106" t="s">
        <v>118</v>
      </c>
    </row>
    <row r="15" spans="1:8" x14ac:dyDescent="0.2">
      <c r="A15" s="107">
        <v>1122</v>
      </c>
      <c r="B15" s="222" t="s">
        <v>124</v>
      </c>
      <c r="C15" s="223">
        <v>3096893.97</v>
      </c>
      <c r="D15" s="223">
        <v>2553819.52</v>
      </c>
      <c r="E15" s="223">
        <v>0</v>
      </c>
      <c r="F15" s="223">
        <v>0</v>
      </c>
      <c r="G15" s="223">
        <v>0</v>
      </c>
      <c r="H15" s="108"/>
    </row>
    <row r="16" spans="1:8" x14ac:dyDescent="0.2">
      <c r="A16" s="107">
        <v>1124</v>
      </c>
      <c r="B16" s="222" t="s">
        <v>125</v>
      </c>
      <c r="C16" s="223">
        <v>0</v>
      </c>
      <c r="D16" s="223">
        <v>0</v>
      </c>
      <c r="E16" s="223">
        <v>0</v>
      </c>
      <c r="F16" s="223">
        <v>0</v>
      </c>
      <c r="G16" s="223">
        <v>0</v>
      </c>
      <c r="H16" s="108"/>
    </row>
    <row r="17" spans="1:8" x14ac:dyDescent="0.2">
      <c r="A17" s="109"/>
      <c r="B17" s="222"/>
      <c r="C17" s="222"/>
      <c r="D17" s="222"/>
      <c r="E17" s="222"/>
      <c r="F17" s="222"/>
      <c r="G17" s="222"/>
      <c r="H17" s="108"/>
    </row>
    <row r="18" spans="1:8" x14ac:dyDescent="0.2">
      <c r="A18" s="103" t="s">
        <v>91</v>
      </c>
      <c r="B18" s="220"/>
      <c r="C18" s="220"/>
      <c r="D18" s="220"/>
      <c r="E18" s="220"/>
      <c r="F18" s="220"/>
      <c r="G18" s="220"/>
      <c r="H18" s="104"/>
    </row>
    <row r="19" spans="1:8" x14ac:dyDescent="0.2">
      <c r="A19" s="105" t="s">
        <v>87</v>
      </c>
      <c r="B19" s="221" t="s">
        <v>84</v>
      </c>
      <c r="C19" s="221" t="s">
        <v>85</v>
      </c>
      <c r="D19" s="221" t="s">
        <v>126</v>
      </c>
      <c r="E19" s="221" t="s">
        <v>127</v>
      </c>
      <c r="F19" s="221" t="s">
        <v>128</v>
      </c>
      <c r="G19" s="221" t="s">
        <v>129</v>
      </c>
      <c r="H19" s="106" t="s">
        <v>130</v>
      </c>
    </row>
    <row r="20" spans="1:8" x14ac:dyDescent="0.2">
      <c r="A20" s="107">
        <v>1123</v>
      </c>
      <c r="B20" s="222" t="s">
        <v>131</v>
      </c>
      <c r="C20" s="223">
        <v>506878.73</v>
      </c>
      <c r="D20" s="223">
        <v>506878.73</v>
      </c>
      <c r="E20" s="223">
        <v>0</v>
      </c>
      <c r="F20" s="223">
        <v>0</v>
      </c>
      <c r="G20" s="223">
        <v>0</v>
      </c>
      <c r="H20" s="108"/>
    </row>
    <row r="21" spans="1:8" x14ac:dyDescent="0.2">
      <c r="A21" s="107">
        <v>1125</v>
      </c>
      <c r="B21" s="222" t="s">
        <v>132</v>
      </c>
      <c r="C21" s="223">
        <v>5422</v>
      </c>
      <c r="D21" s="223">
        <v>5422</v>
      </c>
      <c r="E21" s="223">
        <v>0</v>
      </c>
      <c r="F21" s="223">
        <v>0</v>
      </c>
      <c r="G21" s="223">
        <v>0</v>
      </c>
      <c r="H21" s="108"/>
    </row>
    <row r="22" spans="1:8" x14ac:dyDescent="0.2">
      <c r="A22" s="107">
        <v>1126</v>
      </c>
      <c r="B22" s="222" t="s">
        <v>493</v>
      </c>
      <c r="C22" s="223">
        <v>0</v>
      </c>
      <c r="D22" s="223">
        <v>0</v>
      </c>
      <c r="E22" s="223">
        <v>0</v>
      </c>
      <c r="F22" s="223">
        <v>0</v>
      </c>
      <c r="G22" s="223">
        <v>0</v>
      </c>
      <c r="H22" s="108"/>
    </row>
    <row r="23" spans="1:8" x14ac:dyDescent="0.2">
      <c r="A23" s="107">
        <v>1129</v>
      </c>
      <c r="B23" s="222" t="s">
        <v>494</v>
      </c>
      <c r="C23" s="223">
        <v>9276996.4199999999</v>
      </c>
      <c r="D23" s="223">
        <v>9276996.4199999999</v>
      </c>
      <c r="E23" s="223">
        <v>0</v>
      </c>
      <c r="F23" s="223">
        <v>0</v>
      </c>
      <c r="G23" s="223">
        <v>0</v>
      </c>
      <c r="H23" s="108"/>
    </row>
    <row r="24" spans="1:8" x14ac:dyDescent="0.2">
      <c r="A24" s="107">
        <v>1131</v>
      </c>
      <c r="B24" s="222" t="s">
        <v>133</v>
      </c>
      <c r="C24" s="223">
        <v>0</v>
      </c>
      <c r="D24" s="223">
        <v>0</v>
      </c>
      <c r="E24" s="223">
        <v>0</v>
      </c>
      <c r="F24" s="223">
        <v>0</v>
      </c>
      <c r="G24" s="223">
        <v>0</v>
      </c>
      <c r="H24" s="108"/>
    </row>
    <row r="25" spans="1:8" x14ac:dyDescent="0.2">
      <c r="A25" s="107">
        <v>1132</v>
      </c>
      <c r="B25" s="222" t="s">
        <v>134</v>
      </c>
      <c r="C25" s="223">
        <v>0</v>
      </c>
      <c r="D25" s="223">
        <v>0</v>
      </c>
      <c r="E25" s="223">
        <v>0</v>
      </c>
      <c r="F25" s="223">
        <v>0</v>
      </c>
      <c r="G25" s="223">
        <v>0</v>
      </c>
      <c r="H25" s="108"/>
    </row>
    <row r="26" spans="1:8" x14ac:dyDescent="0.2">
      <c r="A26" s="107">
        <v>1133</v>
      </c>
      <c r="B26" s="222" t="s">
        <v>135</v>
      </c>
      <c r="C26" s="223">
        <v>0</v>
      </c>
      <c r="D26" s="223">
        <v>0</v>
      </c>
      <c r="E26" s="223">
        <v>0</v>
      </c>
      <c r="F26" s="223">
        <v>0</v>
      </c>
      <c r="G26" s="223">
        <v>0</v>
      </c>
      <c r="H26" s="108"/>
    </row>
    <row r="27" spans="1:8" x14ac:dyDescent="0.2">
      <c r="A27" s="107">
        <v>1134</v>
      </c>
      <c r="B27" s="222" t="s">
        <v>136</v>
      </c>
      <c r="C27" s="223">
        <v>0</v>
      </c>
      <c r="D27" s="223">
        <v>0</v>
      </c>
      <c r="E27" s="223">
        <v>0</v>
      </c>
      <c r="F27" s="223">
        <v>0</v>
      </c>
      <c r="G27" s="223">
        <v>0</v>
      </c>
      <c r="H27" s="108"/>
    </row>
    <row r="28" spans="1:8" x14ac:dyDescent="0.2">
      <c r="A28" s="107">
        <v>1139</v>
      </c>
      <c r="B28" s="222" t="s">
        <v>137</v>
      </c>
      <c r="C28" s="223">
        <v>0</v>
      </c>
      <c r="D28" s="223">
        <v>0</v>
      </c>
      <c r="E28" s="223">
        <v>0</v>
      </c>
      <c r="F28" s="223">
        <v>0</v>
      </c>
      <c r="G28" s="223">
        <v>0</v>
      </c>
      <c r="H28" s="108"/>
    </row>
    <row r="29" spans="1:8" x14ac:dyDescent="0.2">
      <c r="A29" s="109"/>
      <c r="B29" s="222"/>
      <c r="C29" s="222"/>
      <c r="D29" s="222"/>
      <c r="E29" s="222"/>
      <c r="F29" s="222"/>
      <c r="G29" s="222"/>
      <c r="H29" s="108"/>
    </row>
    <row r="30" spans="1:8" x14ac:dyDescent="0.2">
      <c r="A30" s="103" t="s">
        <v>495</v>
      </c>
      <c r="B30" s="220"/>
      <c r="C30" s="220"/>
      <c r="D30" s="220"/>
      <c r="E30" s="220"/>
      <c r="F30" s="220"/>
      <c r="G30" s="220"/>
      <c r="H30" s="104"/>
    </row>
    <row r="31" spans="1:8" x14ac:dyDescent="0.2">
      <c r="A31" s="105" t="s">
        <v>87</v>
      </c>
      <c r="B31" s="221" t="s">
        <v>84</v>
      </c>
      <c r="C31" s="221" t="s">
        <v>85</v>
      </c>
      <c r="D31" s="221" t="s">
        <v>94</v>
      </c>
      <c r="E31" s="221" t="s">
        <v>93</v>
      </c>
      <c r="F31" s="221" t="s">
        <v>138</v>
      </c>
      <c r="G31" s="221" t="s">
        <v>96</v>
      </c>
      <c r="H31" s="106"/>
    </row>
    <row r="32" spans="1:8" x14ac:dyDescent="0.2">
      <c r="A32" s="107">
        <v>1140</v>
      </c>
      <c r="B32" s="222" t="s">
        <v>139</v>
      </c>
      <c r="C32" s="223">
        <f>SUM(C33:C37)</f>
        <v>0</v>
      </c>
      <c r="D32" s="222"/>
      <c r="E32" s="222"/>
      <c r="F32" s="222"/>
      <c r="G32" s="222"/>
      <c r="H32" s="108"/>
    </row>
    <row r="33" spans="1:8" x14ac:dyDescent="0.2">
      <c r="A33" s="107">
        <v>1141</v>
      </c>
      <c r="B33" s="222" t="s">
        <v>140</v>
      </c>
      <c r="C33" s="223">
        <v>0</v>
      </c>
      <c r="D33" s="222"/>
      <c r="E33" s="222"/>
      <c r="F33" s="222"/>
      <c r="G33" s="222"/>
      <c r="H33" s="108"/>
    </row>
    <row r="34" spans="1:8" x14ac:dyDescent="0.2">
      <c r="A34" s="107">
        <v>1142</v>
      </c>
      <c r="B34" s="222" t="s">
        <v>141</v>
      </c>
      <c r="C34" s="223">
        <v>0</v>
      </c>
      <c r="D34" s="222"/>
      <c r="E34" s="222"/>
      <c r="F34" s="222"/>
      <c r="G34" s="222"/>
      <c r="H34" s="108"/>
    </row>
    <row r="35" spans="1:8" x14ac:dyDescent="0.2">
      <c r="A35" s="107">
        <v>1143</v>
      </c>
      <c r="B35" s="222" t="s">
        <v>142</v>
      </c>
      <c r="C35" s="223">
        <v>0</v>
      </c>
      <c r="D35" s="222"/>
      <c r="E35" s="222"/>
      <c r="F35" s="222"/>
      <c r="G35" s="222"/>
      <c r="H35" s="108"/>
    </row>
    <row r="36" spans="1:8" x14ac:dyDescent="0.2">
      <c r="A36" s="107">
        <v>1144</v>
      </c>
      <c r="B36" s="222" t="s">
        <v>143</v>
      </c>
      <c r="C36" s="223">
        <v>0</v>
      </c>
      <c r="D36" s="222"/>
      <c r="E36" s="222"/>
      <c r="F36" s="222"/>
      <c r="G36" s="222"/>
      <c r="H36" s="108"/>
    </row>
    <row r="37" spans="1:8" x14ac:dyDescent="0.2">
      <c r="A37" s="107">
        <v>1145</v>
      </c>
      <c r="B37" s="222" t="s">
        <v>144</v>
      </c>
      <c r="C37" s="223">
        <v>0</v>
      </c>
      <c r="D37" s="222"/>
      <c r="E37" s="222"/>
      <c r="F37" s="222"/>
      <c r="G37" s="222"/>
      <c r="H37" s="108"/>
    </row>
    <row r="38" spans="1:8" x14ac:dyDescent="0.2">
      <c r="A38" s="109"/>
      <c r="B38" s="222"/>
      <c r="C38" s="222"/>
      <c r="D38" s="222"/>
      <c r="E38" s="222"/>
      <c r="F38" s="222"/>
      <c r="G38" s="222"/>
      <c r="H38" s="108"/>
    </row>
    <row r="39" spans="1:8" x14ac:dyDescent="0.2">
      <c r="A39" s="103" t="s">
        <v>145</v>
      </c>
      <c r="B39" s="220"/>
      <c r="C39" s="220"/>
      <c r="D39" s="220"/>
      <c r="E39" s="220"/>
      <c r="F39" s="220"/>
      <c r="G39" s="220"/>
      <c r="H39" s="104"/>
    </row>
    <row r="40" spans="1:8" x14ac:dyDescent="0.2">
      <c r="A40" s="105" t="s">
        <v>87</v>
      </c>
      <c r="B40" s="221" t="s">
        <v>84</v>
      </c>
      <c r="C40" s="221" t="s">
        <v>85</v>
      </c>
      <c r="D40" s="221" t="s">
        <v>92</v>
      </c>
      <c r="E40" s="221" t="s">
        <v>95</v>
      </c>
      <c r="F40" s="221" t="s">
        <v>146</v>
      </c>
      <c r="G40" s="221"/>
      <c r="H40" s="106"/>
    </row>
    <row r="41" spans="1:8" x14ac:dyDescent="0.2">
      <c r="A41" s="107">
        <v>1150</v>
      </c>
      <c r="B41" s="222" t="s">
        <v>147</v>
      </c>
      <c r="C41" s="223">
        <f>C42</f>
        <v>0</v>
      </c>
      <c r="D41" s="222"/>
      <c r="E41" s="222"/>
      <c r="F41" s="222"/>
      <c r="G41" s="222"/>
      <c r="H41" s="108"/>
    </row>
    <row r="42" spans="1:8" x14ac:dyDescent="0.2">
      <c r="A42" s="107">
        <v>1151</v>
      </c>
      <c r="B42" s="222" t="s">
        <v>148</v>
      </c>
      <c r="C42" s="223">
        <v>0</v>
      </c>
      <c r="D42" s="222"/>
      <c r="E42" s="222"/>
      <c r="F42" s="222"/>
      <c r="G42" s="222"/>
      <c r="H42" s="108"/>
    </row>
    <row r="43" spans="1:8" x14ac:dyDescent="0.2">
      <c r="A43" s="109"/>
      <c r="B43" s="222"/>
      <c r="C43" s="222"/>
      <c r="D43" s="222"/>
      <c r="E43" s="222"/>
      <c r="F43" s="222"/>
      <c r="G43" s="222"/>
      <c r="H43" s="108"/>
    </row>
    <row r="44" spans="1:8" x14ac:dyDescent="0.2">
      <c r="A44" s="103" t="s">
        <v>97</v>
      </c>
      <c r="B44" s="220"/>
      <c r="C44" s="220"/>
      <c r="D44" s="220"/>
      <c r="E44" s="220"/>
      <c r="F44" s="220"/>
      <c r="G44" s="220"/>
      <c r="H44" s="104"/>
    </row>
    <row r="45" spans="1:8" x14ac:dyDescent="0.2">
      <c r="A45" s="105" t="s">
        <v>87</v>
      </c>
      <c r="B45" s="221" t="s">
        <v>84</v>
      </c>
      <c r="C45" s="221" t="s">
        <v>85</v>
      </c>
      <c r="D45" s="221" t="s">
        <v>86</v>
      </c>
      <c r="E45" s="221" t="s">
        <v>130</v>
      </c>
      <c r="F45" s="221"/>
      <c r="G45" s="221"/>
      <c r="H45" s="106"/>
    </row>
    <row r="46" spans="1:8" x14ac:dyDescent="0.2">
      <c r="A46" s="107">
        <v>1213</v>
      </c>
      <c r="B46" s="222" t="s">
        <v>149</v>
      </c>
      <c r="C46" s="223">
        <v>0</v>
      </c>
      <c r="D46" s="222"/>
      <c r="E46" s="222"/>
      <c r="F46" s="222"/>
      <c r="G46" s="222"/>
      <c r="H46" s="108"/>
    </row>
    <row r="47" spans="1:8" x14ac:dyDescent="0.2">
      <c r="A47" s="109"/>
      <c r="B47" s="222"/>
      <c r="C47" s="222"/>
      <c r="D47" s="222"/>
      <c r="E47" s="222"/>
      <c r="F47" s="222"/>
      <c r="G47" s="222"/>
      <c r="H47" s="108"/>
    </row>
    <row r="48" spans="1:8" x14ac:dyDescent="0.2">
      <c r="A48" s="103" t="s">
        <v>98</v>
      </c>
      <c r="B48" s="220"/>
      <c r="C48" s="220"/>
      <c r="D48" s="220"/>
      <c r="E48" s="220"/>
      <c r="F48" s="220"/>
      <c r="G48" s="220"/>
      <c r="H48" s="104"/>
    </row>
    <row r="49" spans="1:8" x14ac:dyDescent="0.2">
      <c r="A49" s="105" t="s">
        <v>87</v>
      </c>
      <c r="B49" s="221" t="s">
        <v>84</v>
      </c>
      <c r="C49" s="221" t="s">
        <v>85</v>
      </c>
      <c r="D49" s="221"/>
      <c r="E49" s="221"/>
      <c r="F49" s="221"/>
      <c r="G49" s="221"/>
      <c r="H49" s="106"/>
    </row>
    <row r="50" spans="1:8" x14ac:dyDescent="0.2">
      <c r="A50" s="107">
        <v>1214</v>
      </c>
      <c r="B50" s="222" t="s">
        <v>150</v>
      </c>
      <c r="C50" s="223">
        <v>0</v>
      </c>
      <c r="D50" s="222"/>
      <c r="E50" s="222"/>
      <c r="F50" s="222"/>
      <c r="G50" s="222"/>
      <c r="H50" s="108"/>
    </row>
    <row r="51" spans="1:8" x14ac:dyDescent="0.2">
      <c r="A51" s="109"/>
      <c r="B51" s="222"/>
      <c r="C51" s="222"/>
      <c r="D51" s="222"/>
      <c r="E51" s="222"/>
      <c r="F51" s="222"/>
      <c r="G51" s="222"/>
      <c r="H51" s="108"/>
    </row>
    <row r="52" spans="1:8" x14ac:dyDescent="0.2">
      <c r="A52" s="103" t="s">
        <v>102</v>
      </c>
      <c r="B52" s="220"/>
      <c r="C52" s="220"/>
      <c r="D52" s="220"/>
      <c r="E52" s="220"/>
      <c r="F52" s="220"/>
      <c r="G52" s="220"/>
      <c r="H52" s="104"/>
    </row>
    <row r="53" spans="1:8" x14ac:dyDescent="0.2">
      <c r="A53" s="105" t="s">
        <v>87</v>
      </c>
      <c r="B53" s="221" t="s">
        <v>84</v>
      </c>
      <c r="C53" s="221" t="s">
        <v>85</v>
      </c>
      <c r="D53" s="221" t="s">
        <v>99</v>
      </c>
      <c r="E53" s="221" t="s">
        <v>100</v>
      </c>
      <c r="F53" s="221" t="s">
        <v>92</v>
      </c>
      <c r="G53" s="221" t="s">
        <v>151</v>
      </c>
      <c r="H53" s="106" t="s">
        <v>101</v>
      </c>
    </row>
    <row r="54" spans="1:8" x14ac:dyDescent="0.2">
      <c r="A54" s="107">
        <v>1230</v>
      </c>
      <c r="B54" s="222" t="s">
        <v>152</v>
      </c>
      <c r="C54" s="223">
        <f>SUM(C55:C61)</f>
        <v>12927565.510000002</v>
      </c>
      <c r="D54" s="223">
        <f>SUM(D55:D61)</f>
        <v>0</v>
      </c>
      <c r="E54" s="223">
        <f>SUM(E55:E61)</f>
        <v>0</v>
      </c>
      <c r="F54" s="222"/>
      <c r="G54" s="222"/>
      <c r="H54" s="108"/>
    </row>
    <row r="55" spans="1:8" x14ac:dyDescent="0.2">
      <c r="A55" s="107">
        <v>1231</v>
      </c>
      <c r="B55" s="222" t="s">
        <v>153</v>
      </c>
      <c r="C55" s="223">
        <v>2459508</v>
      </c>
      <c r="D55" s="223">
        <v>0</v>
      </c>
      <c r="E55" s="223">
        <v>0</v>
      </c>
      <c r="F55" s="222"/>
      <c r="G55" s="222"/>
      <c r="H55" s="108"/>
    </row>
    <row r="56" spans="1:8" x14ac:dyDescent="0.2">
      <c r="A56" s="107">
        <v>1232</v>
      </c>
      <c r="B56" s="222" t="s">
        <v>154</v>
      </c>
      <c r="C56" s="223">
        <v>0</v>
      </c>
      <c r="D56" s="223">
        <v>0</v>
      </c>
      <c r="E56" s="223">
        <v>0</v>
      </c>
      <c r="F56" s="222"/>
      <c r="G56" s="222"/>
      <c r="H56" s="108"/>
    </row>
    <row r="57" spans="1:8" x14ac:dyDescent="0.2">
      <c r="A57" s="107">
        <v>1233</v>
      </c>
      <c r="B57" s="222" t="s">
        <v>155</v>
      </c>
      <c r="C57" s="223">
        <v>630078.69999999995</v>
      </c>
      <c r="D57" s="223">
        <v>0</v>
      </c>
      <c r="E57" s="223">
        <v>0</v>
      </c>
      <c r="F57" s="222"/>
      <c r="G57" s="222"/>
      <c r="H57" s="108"/>
    </row>
    <row r="58" spans="1:8" x14ac:dyDescent="0.2">
      <c r="A58" s="107">
        <v>1234</v>
      </c>
      <c r="B58" s="222" t="s">
        <v>156</v>
      </c>
      <c r="C58" s="223">
        <v>0</v>
      </c>
      <c r="D58" s="223">
        <v>0</v>
      </c>
      <c r="E58" s="223">
        <v>0</v>
      </c>
      <c r="F58" s="222"/>
      <c r="G58" s="222"/>
      <c r="H58" s="108"/>
    </row>
    <row r="59" spans="1:8" x14ac:dyDescent="0.2">
      <c r="A59" s="107">
        <v>1235</v>
      </c>
      <c r="B59" s="222" t="s">
        <v>157</v>
      </c>
      <c r="C59" s="223">
        <v>9178536.8100000005</v>
      </c>
      <c r="D59" s="223">
        <v>0</v>
      </c>
      <c r="E59" s="223">
        <v>0</v>
      </c>
      <c r="F59" s="222"/>
      <c r="G59" s="222"/>
      <c r="H59" s="108"/>
    </row>
    <row r="60" spans="1:8" x14ac:dyDescent="0.2">
      <c r="A60" s="107">
        <v>1236</v>
      </c>
      <c r="B60" s="222" t="s">
        <v>158</v>
      </c>
      <c r="C60" s="223">
        <v>0</v>
      </c>
      <c r="D60" s="223">
        <v>0</v>
      </c>
      <c r="E60" s="223">
        <v>0</v>
      </c>
      <c r="F60" s="222"/>
      <c r="G60" s="222"/>
      <c r="H60" s="108"/>
    </row>
    <row r="61" spans="1:8" x14ac:dyDescent="0.2">
      <c r="A61" s="107">
        <v>1239</v>
      </c>
      <c r="B61" s="222" t="s">
        <v>159</v>
      </c>
      <c r="C61" s="223">
        <v>659442</v>
      </c>
      <c r="D61" s="223">
        <v>0</v>
      </c>
      <c r="E61" s="223">
        <v>0</v>
      </c>
      <c r="F61" s="222"/>
      <c r="G61" s="222"/>
      <c r="H61" s="108"/>
    </row>
    <row r="62" spans="1:8" x14ac:dyDescent="0.2">
      <c r="A62" s="107">
        <v>1240</v>
      </c>
      <c r="B62" s="222" t="s">
        <v>160</v>
      </c>
      <c r="C62" s="223">
        <f>SUM(C63:C70)</f>
        <v>6594671.1299999999</v>
      </c>
      <c r="D62" s="223">
        <f t="shared" ref="D62:E62" si="0">SUM(D63:D70)</f>
        <v>0</v>
      </c>
      <c r="E62" s="223">
        <f t="shared" si="0"/>
        <v>1428867.36</v>
      </c>
      <c r="F62" s="222"/>
      <c r="G62" s="222"/>
      <c r="H62" s="108"/>
    </row>
    <row r="63" spans="1:8" x14ac:dyDescent="0.2">
      <c r="A63" s="107">
        <v>1241</v>
      </c>
      <c r="B63" s="222" t="s">
        <v>161</v>
      </c>
      <c r="C63" s="223">
        <v>808761.13</v>
      </c>
      <c r="D63" s="223">
        <v>0</v>
      </c>
      <c r="E63" s="223">
        <v>0</v>
      </c>
      <c r="F63" s="222"/>
      <c r="G63" s="222"/>
      <c r="H63" s="108"/>
    </row>
    <row r="64" spans="1:8" x14ac:dyDescent="0.2">
      <c r="A64" s="107">
        <v>1242</v>
      </c>
      <c r="B64" s="222" t="s">
        <v>162</v>
      </c>
      <c r="C64" s="223">
        <v>2584.48</v>
      </c>
      <c r="D64" s="223">
        <v>0</v>
      </c>
      <c r="E64" s="223">
        <v>0</v>
      </c>
      <c r="F64" s="222"/>
      <c r="G64" s="222"/>
      <c r="H64" s="108"/>
    </row>
    <row r="65" spans="1:8" x14ac:dyDescent="0.2">
      <c r="A65" s="107">
        <v>1243</v>
      </c>
      <c r="B65" s="222" t="s">
        <v>163</v>
      </c>
      <c r="C65" s="223">
        <v>0</v>
      </c>
      <c r="D65" s="223">
        <v>0</v>
      </c>
      <c r="E65" s="223">
        <v>0</v>
      </c>
      <c r="F65" s="222"/>
      <c r="G65" s="222"/>
      <c r="H65" s="108"/>
    </row>
    <row r="66" spans="1:8" x14ac:dyDescent="0.2">
      <c r="A66" s="107">
        <v>1244</v>
      </c>
      <c r="B66" s="222" t="s">
        <v>164</v>
      </c>
      <c r="C66" s="223">
        <v>2160373.33</v>
      </c>
      <c r="D66" s="223">
        <v>0</v>
      </c>
      <c r="E66" s="223">
        <v>0</v>
      </c>
      <c r="F66" s="222"/>
      <c r="G66" s="222"/>
      <c r="H66" s="108"/>
    </row>
    <row r="67" spans="1:8" x14ac:dyDescent="0.2">
      <c r="A67" s="107">
        <v>1245</v>
      </c>
      <c r="B67" s="222" t="s">
        <v>165</v>
      </c>
      <c r="C67" s="223">
        <v>0</v>
      </c>
      <c r="D67" s="223">
        <v>0</v>
      </c>
      <c r="E67" s="223">
        <v>1428867.36</v>
      </c>
      <c r="F67" s="222"/>
      <c r="G67" s="222"/>
      <c r="H67" s="108"/>
    </row>
    <row r="68" spans="1:8" x14ac:dyDescent="0.2">
      <c r="A68" s="107">
        <v>1246</v>
      </c>
      <c r="B68" s="222" t="s">
        <v>166</v>
      </c>
      <c r="C68" s="223">
        <v>3622952.19</v>
      </c>
      <c r="D68" s="223">
        <v>0</v>
      </c>
      <c r="E68" s="223">
        <v>0</v>
      </c>
      <c r="F68" s="222"/>
      <c r="G68" s="222"/>
      <c r="H68" s="108"/>
    </row>
    <row r="69" spans="1:8" x14ac:dyDescent="0.2">
      <c r="A69" s="107">
        <v>1247</v>
      </c>
      <c r="B69" s="222" t="s">
        <v>167</v>
      </c>
      <c r="C69" s="223">
        <v>0</v>
      </c>
      <c r="D69" s="223">
        <v>0</v>
      </c>
      <c r="E69" s="223">
        <v>0</v>
      </c>
      <c r="F69" s="222"/>
      <c r="G69" s="222"/>
      <c r="H69" s="108"/>
    </row>
    <row r="70" spans="1:8" x14ac:dyDescent="0.2">
      <c r="A70" s="107">
        <v>1248</v>
      </c>
      <c r="B70" s="222" t="s">
        <v>168</v>
      </c>
      <c r="C70" s="223">
        <v>0</v>
      </c>
      <c r="D70" s="223">
        <v>0</v>
      </c>
      <c r="E70" s="223">
        <v>0</v>
      </c>
      <c r="F70" s="222"/>
      <c r="G70" s="222"/>
      <c r="H70" s="108"/>
    </row>
    <row r="71" spans="1:8" x14ac:dyDescent="0.2">
      <c r="A71" s="109"/>
      <c r="B71" s="222"/>
      <c r="C71" s="222"/>
      <c r="D71" s="222"/>
      <c r="E71" s="222"/>
      <c r="F71" s="222"/>
      <c r="G71" s="222"/>
      <c r="H71" s="108"/>
    </row>
    <row r="72" spans="1:8" x14ac:dyDescent="0.2">
      <c r="A72" s="103" t="s">
        <v>103</v>
      </c>
      <c r="B72" s="220"/>
      <c r="C72" s="220"/>
      <c r="D72" s="220"/>
      <c r="E72" s="220"/>
      <c r="F72" s="220"/>
      <c r="G72" s="220"/>
      <c r="H72" s="104"/>
    </row>
    <row r="73" spans="1:8" x14ac:dyDescent="0.2">
      <c r="A73" s="105" t="s">
        <v>87</v>
      </c>
      <c r="B73" s="221" t="s">
        <v>84</v>
      </c>
      <c r="C73" s="221" t="s">
        <v>85</v>
      </c>
      <c r="D73" s="221" t="s">
        <v>104</v>
      </c>
      <c r="E73" s="221" t="s">
        <v>169</v>
      </c>
      <c r="F73" s="221" t="s">
        <v>92</v>
      </c>
      <c r="G73" s="221" t="s">
        <v>151</v>
      </c>
      <c r="H73" s="106" t="s">
        <v>101</v>
      </c>
    </row>
    <row r="74" spans="1:8" x14ac:dyDescent="0.2">
      <c r="A74" s="107">
        <v>1250</v>
      </c>
      <c r="B74" s="222" t="s">
        <v>170</v>
      </c>
      <c r="C74" s="223">
        <f>SUM(C75:C79)</f>
        <v>150440</v>
      </c>
      <c r="D74" s="223">
        <f>SUM(D75:D79)</f>
        <v>0</v>
      </c>
      <c r="E74" s="223">
        <f>SUM(E75:E79)</f>
        <v>0</v>
      </c>
      <c r="F74" s="222"/>
      <c r="G74" s="222"/>
      <c r="H74" s="108"/>
    </row>
    <row r="75" spans="1:8" x14ac:dyDescent="0.2">
      <c r="A75" s="107">
        <v>1251</v>
      </c>
      <c r="B75" s="222" t="s">
        <v>171</v>
      </c>
      <c r="C75" s="223">
        <v>150440</v>
      </c>
      <c r="D75" s="223">
        <v>0</v>
      </c>
      <c r="E75" s="223">
        <v>0</v>
      </c>
      <c r="F75" s="222"/>
      <c r="G75" s="222"/>
      <c r="H75" s="108"/>
    </row>
    <row r="76" spans="1:8" x14ac:dyDescent="0.2">
      <c r="A76" s="107">
        <v>1252</v>
      </c>
      <c r="B76" s="222" t="s">
        <v>172</v>
      </c>
      <c r="C76" s="223">
        <v>0</v>
      </c>
      <c r="D76" s="223">
        <v>0</v>
      </c>
      <c r="E76" s="223">
        <v>0</v>
      </c>
      <c r="F76" s="222"/>
      <c r="G76" s="222"/>
      <c r="H76" s="108"/>
    </row>
    <row r="77" spans="1:8" x14ac:dyDescent="0.2">
      <c r="A77" s="107">
        <v>1253</v>
      </c>
      <c r="B77" s="222" t="s">
        <v>173</v>
      </c>
      <c r="C77" s="223">
        <v>0</v>
      </c>
      <c r="D77" s="223">
        <v>0</v>
      </c>
      <c r="E77" s="223">
        <v>0</v>
      </c>
      <c r="F77" s="222"/>
      <c r="G77" s="222"/>
      <c r="H77" s="108"/>
    </row>
    <row r="78" spans="1:8" x14ac:dyDescent="0.2">
      <c r="A78" s="107">
        <v>1254</v>
      </c>
      <c r="B78" s="222" t="s">
        <v>174</v>
      </c>
      <c r="C78" s="223">
        <v>0</v>
      </c>
      <c r="D78" s="223">
        <v>0</v>
      </c>
      <c r="E78" s="223">
        <v>0</v>
      </c>
      <c r="F78" s="222"/>
      <c r="G78" s="222"/>
      <c r="H78" s="108"/>
    </row>
    <row r="79" spans="1:8" x14ac:dyDescent="0.2">
      <c r="A79" s="107">
        <v>1259</v>
      </c>
      <c r="B79" s="222" t="s">
        <v>175</v>
      </c>
      <c r="C79" s="223">
        <v>0</v>
      </c>
      <c r="D79" s="223">
        <v>0</v>
      </c>
      <c r="E79" s="223">
        <v>0</v>
      </c>
      <c r="F79" s="222"/>
      <c r="G79" s="222"/>
      <c r="H79" s="108"/>
    </row>
    <row r="80" spans="1:8" x14ac:dyDescent="0.2">
      <c r="A80" s="107">
        <v>1270</v>
      </c>
      <c r="B80" s="222" t="s">
        <v>176</v>
      </c>
      <c r="C80" s="223">
        <f>SUM(C81:C86)</f>
        <v>198487.16</v>
      </c>
      <c r="D80" s="223">
        <f>SUM(D81:D86)</f>
        <v>0</v>
      </c>
      <c r="E80" s="223">
        <f>SUM(E81:E86)</f>
        <v>0</v>
      </c>
      <c r="F80" s="222"/>
      <c r="G80" s="222"/>
      <c r="H80" s="108"/>
    </row>
    <row r="81" spans="1:8" x14ac:dyDescent="0.2">
      <c r="A81" s="107">
        <v>1271</v>
      </c>
      <c r="B81" s="222" t="s">
        <v>177</v>
      </c>
      <c r="C81" s="223">
        <v>198487.16</v>
      </c>
      <c r="D81" s="223">
        <v>0</v>
      </c>
      <c r="E81" s="223">
        <v>0</v>
      </c>
      <c r="F81" s="222"/>
      <c r="G81" s="222"/>
      <c r="H81" s="108"/>
    </row>
    <row r="82" spans="1:8" x14ac:dyDescent="0.2">
      <c r="A82" s="107">
        <v>1272</v>
      </c>
      <c r="B82" s="222" t="s">
        <v>178</v>
      </c>
      <c r="C82" s="223">
        <v>0</v>
      </c>
      <c r="D82" s="223">
        <v>0</v>
      </c>
      <c r="E82" s="223">
        <v>0</v>
      </c>
      <c r="F82" s="222"/>
      <c r="G82" s="222"/>
      <c r="H82" s="108"/>
    </row>
    <row r="83" spans="1:8" x14ac:dyDescent="0.2">
      <c r="A83" s="107">
        <v>1273</v>
      </c>
      <c r="B83" s="222" t="s">
        <v>179</v>
      </c>
      <c r="C83" s="223">
        <v>0</v>
      </c>
      <c r="D83" s="223">
        <v>0</v>
      </c>
      <c r="E83" s="223">
        <v>0</v>
      </c>
      <c r="F83" s="222"/>
      <c r="G83" s="222"/>
      <c r="H83" s="108"/>
    </row>
    <row r="84" spans="1:8" x14ac:dyDescent="0.2">
      <c r="A84" s="107">
        <v>1274</v>
      </c>
      <c r="B84" s="222" t="s">
        <v>180</v>
      </c>
      <c r="C84" s="223">
        <v>0</v>
      </c>
      <c r="D84" s="223">
        <v>0</v>
      </c>
      <c r="E84" s="223">
        <v>0</v>
      </c>
      <c r="F84" s="222"/>
      <c r="G84" s="222"/>
      <c r="H84" s="108"/>
    </row>
    <row r="85" spans="1:8" x14ac:dyDescent="0.2">
      <c r="A85" s="107">
        <v>1275</v>
      </c>
      <c r="B85" s="222" t="s">
        <v>181</v>
      </c>
      <c r="C85" s="223">
        <v>0</v>
      </c>
      <c r="D85" s="223">
        <v>0</v>
      </c>
      <c r="E85" s="223">
        <v>0</v>
      </c>
      <c r="F85" s="222"/>
      <c r="G85" s="222"/>
      <c r="H85" s="108"/>
    </row>
    <row r="86" spans="1:8" x14ac:dyDescent="0.2">
      <c r="A86" s="107">
        <v>1279</v>
      </c>
      <c r="B86" s="222" t="s">
        <v>182</v>
      </c>
      <c r="C86" s="223">
        <v>0</v>
      </c>
      <c r="D86" s="223">
        <v>0</v>
      </c>
      <c r="E86" s="223">
        <v>0</v>
      </c>
      <c r="F86" s="222"/>
      <c r="G86" s="222"/>
      <c r="H86" s="108"/>
    </row>
    <row r="87" spans="1:8" x14ac:dyDescent="0.2">
      <c r="A87" s="109"/>
      <c r="B87" s="222"/>
      <c r="C87" s="222"/>
      <c r="D87" s="222"/>
      <c r="E87" s="222"/>
      <c r="F87" s="222"/>
      <c r="G87" s="222"/>
      <c r="H87" s="108"/>
    </row>
    <row r="88" spans="1:8" x14ac:dyDescent="0.2">
      <c r="A88" s="103" t="s">
        <v>105</v>
      </c>
      <c r="B88" s="220"/>
      <c r="C88" s="220"/>
      <c r="D88" s="220"/>
      <c r="E88" s="220"/>
      <c r="F88" s="220"/>
      <c r="G88" s="220"/>
      <c r="H88" s="104"/>
    </row>
    <row r="89" spans="1:8" x14ac:dyDescent="0.2">
      <c r="A89" s="105" t="s">
        <v>87</v>
      </c>
      <c r="B89" s="221" t="s">
        <v>84</v>
      </c>
      <c r="C89" s="221" t="s">
        <v>85</v>
      </c>
      <c r="D89" s="221" t="s">
        <v>183</v>
      </c>
      <c r="E89" s="221"/>
      <c r="F89" s="221"/>
      <c r="G89" s="221"/>
      <c r="H89" s="106"/>
    </row>
    <row r="90" spans="1:8" x14ac:dyDescent="0.2">
      <c r="A90" s="107">
        <v>1160</v>
      </c>
      <c r="B90" s="222" t="s">
        <v>184</v>
      </c>
      <c r="C90" s="223">
        <f>SUM(C91:C92)</f>
        <v>0</v>
      </c>
      <c r="D90" s="222"/>
      <c r="E90" s="222"/>
      <c r="F90" s="222"/>
      <c r="G90" s="222"/>
      <c r="H90" s="108"/>
    </row>
    <row r="91" spans="1:8" x14ac:dyDescent="0.2">
      <c r="A91" s="107">
        <v>1161</v>
      </c>
      <c r="B91" s="222" t="s">
        <v>185</v>
      </c>
      <c r="C91" s="223">
        <v>0</v>
      </c>
      <c r="D91" s="222"/>
      <c r="E91" s="222"/>
      <c r="F91" s="222"/>
      <c r="G91" s="222"/>
      <c r="H91" s="108"/>
    </row>
    <row r="92" spans="1:8" x14ac:dyDescent="0.2">
      <c r="A92" s="107">
        <v>1162</v>
      </c>
      <c r="B92" s="222" t="s">
        <v>186</v>
      </c>
      <c r="C92" s="223">
        <v>0</v>
      </c>
      <c r="D92" s="222"/>
      <c r="E92" s="222"/>
      <c r="F92" s="222"/>
      <c r="G92" s="222"/>
      <c r="H92" s="108"/>
    </row>
    <row r="93" spans="1:8" x14ac:dyDescent="0.2">
      <c r="A93" s="109"/>
      <c r="B93" s="222"/>
      <c r="C93" s="222"/>
      <c r="D93" s="222"/>
      <c r="E93" s="222"/>
      <c r="F93" s="222"/>
      <c r="G93" s="222"/>
      <c r="H93" s="108"/>
    </row>
    <row r="94" spans="1:8" x14ac:dyDescent="0.2">
      <c r="A94" s="103" t="s">
        <v>496</v>
      </c>
      <c r="B94" s="220"/>
      <c r="C94" s="220"/>
      <c r="D94" s="220"/>
      <c r="E94" s="220"/>
      <c r="F94" s="220"/>
      <c r="G94" s="220"/>
      <c r="H94" s="104"/>
    </row>
    <row r="95" spans="1:8" x14ac:dyDescent="0.2">
      <c r="A95" s="105" t="s">
        <v>87</v>
      </c>
      <c r="B95" s="221" t="s">
        <v>84</v>
      </c>
      <c r="C95" s="221" t="s">
        <v>85</v>
      </c>
      <c r="D95" s="221" t="s">
        <v>130</v>
      </c>
      <c r="E95" s="221"/>
      <c r="F95" s="221"/>
      <c r="G95" s="221"/>
      <c r="H95" s="106"/>
    </row>
    <row r="96" spans="1:8" x14ac:dyDescent="0.2">
      <c r="A96" s="107">
        <v>1190</v>
      </c>
      <c r="B96" s="222" t="s">
        <v>504</v>
      </c>
      <c r="C96" s="223">
        <f>SUM(C97:C100)</f>
        <v>0</v>
      </c>
      <c r="D96" s="222"/>
      <c r="E96" s="222"/>
      <c r="F96" s="222"/>
      <c r="G96" s="222"/>
      <c r="H96" s="108"/>
    </row>
    <row r="97" spans="1:8" x14ac:dyDescent="0.2">
      <c r="A97" s="107">
        <v>1191</v>
      </c>
      <c r="B97" s="222" t="s">
        <v>497</v>
      </c>
      <c r="C97" s="223">
        <v>0</v>
      </c>
      <c r="D97" s="222"/>
      <c r="E97" s="222"/>
      <c r="F97" s="222"/>
      <c r="G97" s="222"/>
      <c r="H97" s="108"/>
    </row>
    <row r="98" spans="1:8" x14ac:dyDescent="0.2">
      <c r="A98" s="107">
        <v>1192</v>
      </c>
      <c r="B98" s="222" t="s">
        <v>498</v>
      </c>
      <c r="C98" s="223">
        <v>0</v>
      </c>
      <c r="D98" s="222"/>
      <c r="E98" s="222"/>
      <c r="F98" s="222"/>
      <c r="G98" s="222"/>
      <c r="H98" s="108"/>
    </row>
    <row r="99" spans="1:8" x14ac:dyDescent="0.2">
      <c r="A99" s="107">
        <v>1193</v>
      </c>
      <c r="B99" s="222" t="s">
        <v>499</v>
      </c>
      <c r="C99" s="223">
        <v>0</v>
      </c>
      <c r="D99" s="222"/>
      <c r="E99" s="222"/>
      <c r="F99" s="222"/>
      <c r="G99" s="222"/>
      <c r="H99" s="108"/>
    </row>
    <row r="100" spans="1:8" x14ac:dyDescent="0.2">
      <c r="A100" s="107">
        <v>1194</v>
      </c>
      <c r="B100" s="222" t="s">
        <v>500</v>
      </c>
      <c r="C100" s="223">
        <v>0</v>
      </c>
      <c r="D100" s="222"/>
      <c r="E100" s="222"/>
      <c r="F100" s="222"/>
      <c r="G100" s="222"/>
      <c r="H100" s="108"/>
    </row>
    <row r="101" spans="1:8" x14ac:dyDescent="0.2">
      <c r="A101" s="103" t="s">
        <v>531</v>
      </c>
      <c r="B101" s="222"/>
      <c r="C101" s="223"/>
      <c r="D101" s="222"/>
      <c r="E101" s="222"/>
      <c r="F101" s="222"/>
      <c r="G101" s="222"/>
      <c r="H101" s="108"/>
    </row>
    <row r="102" spans="1:8" x14ac:dyDescent="0.2">
      <c r="A102" s="105" t="s">
        <v>87</v>
      </c>
      <c r="B102" s="221" t="s">
        <v>84</v>
      </c>
      <c r="C102" s="221" t="s">
        <v>85</v>
      </c>
      <c r="D102" s="221" t="s">
        <v>130</v>
      </c>
      <c r="E102" s="221"/>
      <c r="F102" s="221"/>
      <c r="G102" s="221"/>
      <c r="H102" s="106"/>
    </row>
    <row r="103" spans="1:8" x14ac:dyDescent="0.2">
      <c r="A103" s="107">
        <v>1290</v>
      </c>
      <c r="B103" s="222" t="s">
        <v>187</v>
      </c>
      <c r="C103" s="223">
        <f>SUM(C104:C106)</f>
        <v>0</v>
      </c>
      <c r="D103" s="222"/>
      <c r="E103" s="222"/>
      <c r="F103" s="222"/>
      <c r="G103" s="222"/>
      <c r="H103" s="108"/>
    </row>
    <row r="104" spans="1:8" x14ac:dyDescent="0.2">
      <c r="A104" s="107">
        <v>1291</v>
      </c>
      <c r="B104" s="222" t="s">
        <v>188</v>
      </c>
      <c r="C104" s="223">
        <v>0</v>
      </c>
      <c r="D104" s="222"/>
      <c r="E104" s="222"/>
      <c r="F104" s="222"/>
      <c r="G104" s="222"/>
      <c r="H104" s="108"/>
    </row>
    <row r="105" spans="1:8" x14ac:dyDescent="0.2">
      <c r="A105" s="107">
        <v>1292</v>
      </c>
      <c r="B105" s="222" t="s">
        <v>189</v>
      </c>
      <c r="C105" s="223">
        <v>0</v>
      </c>
      <c r="D105" s="222"/>
      <c r="E105" s="222"/>
      <c r="F105" s="222"/>
      <c r="G105" s="222"/>
      <c r="H105" s="108"/>
    </row>
    <row r="106" spans="1:8" x14ac:dyDescent="0.2">
      <c r="A106" s="107">
        <v>1293</v>
      </c>
      <c r="B106" s="222" t="s">
        <v>190</v>
      </c>
      <c r="C106" s="223">
        <v>0</v>
      </c>
      <c r="D106" s="222"/>
      <c r="E106" s="222"/>
      <c r="F106" s="222"/>
      <c r="G106" s="222"/>
      <c r="H106" s="108"/>
    </row>
    <row r="107" spans="1:8" x14ac:dyDescent="0.2">
      <c r="A107" s="109"/>
      <c r="B107" s="222"/>
      <c r="C107" s="222"/>
      <c r="D107" s="222"/>
      <c r="E107" s="222"/>
      <c r="F107" s="222"/>
      <c r="G107" s="222"/>
      <c r="H107" s="108"/>
    </row>
    <row r="108" spans="1:8" x14ac:dyDescent="0.2">
      <c r="A108" s="103" t="s">
        <v>106</v>
      </c>
      <c r="B108" s="220"/>
      <c r="C108" s="220"/>
      <c r="D108" s="220"/>
      <c r="E108" s="220"/>
      <c r="F108" s="220"/>
      <c r="G108" s="220"/>
      <c r="H108" s="104"/>
    </row>
    <row r="109" spans="1:8" x14ac:dyDescent="0.2">
      <c r="A109" s="105" t="s">
        <v>87</v>
      </c>
      <c r="B109" s="221" t="s">
        <v>84</v>
      </c>
      <c r="C109" s="221" t="s">
        <v>85</v>
      </c>
      <c r="D109" s="221" t="s">
        <v>126</v>
      </c>
      <c r="E109" s="221" t="s">
        <v>127</v>
      </c>
      <c r="F109" s="221" t="s">
        <v>128</v>
      </c>
      <c r="G109" s="221" t="s">
        <v>191</v>
      </c>
      <c r="H109" s="106" t="s">
        <v>192</v>
      </c>
    </row>
    <row r="110" spans="1:8" x14ac:dyDescent="0.2">
      <c r="A110" s="107">
        <v>2110</v>
      </c>
      <c r="B110" s="222" t="s">
        <v>193</v>
      </c>
      <c r="C110" s="223">
        <f>SUM(C111:C119)</f>
        <v>12223328.52</v>
      </c>
      <c r="D110" s="223">
        <f>SUM(D111:D119)</f>
        <v>12223328.52</v>
      </c>
      <c r="E110" s="223">
        <f>SUM(E111:E119)</f>
        <v>0</v>
      </c>
      <c r="F110" s="223">
        <f>SUM(F111:F119)</f>
        <v>0</v>
      </c>
      <c r="G110" s="223">
        <f>SUM(G111:G119)</f>
        <v>0</v>
      </c>
      <c r="H110" s="108"/>
    </row>
    <row r="111" spans="1:8" x14ac:dyDescent="0.2">
      <c r="A111" s="107">
        <v>2111</v>
      </c>
      <c r="B111" s="222" t="s">
        <v>194</v>
      </c>
      <c r="C111" s="223">
        <v>1554858.16</v>
      </c>
      <c r="D111" s="223">
        <f>C111</f>
        <v>1554858.16</v>
      </c>
      <c r="E111" s="223">
        <v>0</v>
      </c>
      <c r="F111" s="223">
        <v>0</v>
      </c>
      <c r="G111" s="223">
        <v>0</v>
      </c>
      <c r="H111" s="108"/>
    </row>
    <row r="112" spans="1:8" x14ac:dyDescent="0.2">
      <c r="A112" s="107">
        <v>2112</v>
      </c>
      <c r="B112" s="222" t="s">
        <v>195</v>
      </c>
      <c r="C112" s="223">
        <v>1832502.89</v>
      </c>
      <c r="D112" s="223">
        <f t="shared" ref="D112:D119" si="1">C112</f>
        <v>1832502.89</v>
      </c>
      <c r="E112" s="223">
        <v>0</v>
      </c>
      <c r="F112" s="223">
        <v>0</v>
      </c>
      <c r="G112" s="223">
        <v>0</v>
      </c>
      <c r="H112" s="108"/>
    </row>
    <row r="113" spans="1:8" x14ac:dyDescent="0.2">
      <c r="A113" s="107">
        <v>2113</v>
      </c>
      <c r="B113" s="222" t="s">
        <v>196</v>
      </c>
      <c r="C113" s="223">
        <v>0</v>
      </c>
      <c r="D113" s="223">
        <f t="shared" si="1"/>
        <v>0</v>
      </c>
      <c r="E113" s="223">
        <v>0</v>
      </c>
      <c r="F113" s="223">
        <v>0</v>
      </c>
      <c r="G113" s="223">
        <v>0</v>
      </c>
      <c r="H113" s="108"/>
    </row>
    <row r="114" spans="1:8" x14ac:dyDescent="0.2">
      <c r="A114" s="107">
        <v>2114</v>
      </c>
      <c r="B114" s="222" t="s">
        <v>197</v>
      </c>
      <c r="C114" s="223">
        <v>0</v>
      </c>
      <c r="D114" s="223">
        <f t="shared" si="1"/>
        <v>0</v>
      </c>
      <c r="E114" s="223">
        <v>0</v>
      </c>
      <c r="F114" s="223">
        <v>0</v>
      </c>
      <c r="G114" s="223">
        <v>0</v>
      </c>
      <c r="H114" s="108"/>
    </row>
    <row r="115" spans="1:8" x14ac:dyDescent="0.2">
      <c r="A115" s="107">
        <v>2115</v>
      </c>
      <c r="B115" s="222" t="s">
        <v>198</v>
      </c>
      <c r="C115" s="223">
        <v>0</v>
      </c>
      <c r="D115" s="223">
        <f t="shared" si="1"/>
        <v>0</v>
      </c>
      <c r="E115" s="223">
        <v>0</v>
      </c>
      <c r="F115" s="223">
        <v>0</v>
      </c>
      <c r="G115" s="223">
        <v>0</v>
      </c>
      <c r="H115" s="108"/>
    </row>
    <row r="116" spans="1:8" x14ac:dyDescent="0.2">
      <c r="A116" s="107">
        <v>2116</v>
      </c>
      <c r="B116" s="222" t="s">
        <v>199</v>
      </c>
      <c r="C116" s="223">
        <v>0</v>
      </c>
      <c r="D116" s="223">
        <f t="shared" si="1"/>
        <v>0</v>
      </c>
      <c r="E116" s="223">
        <v>0</v>
      </c>
      <c r="F116" s="223">
        <v>0</v>
      </c>
      <c r="G116" s="223">
        <v>0</v>
      </c>
      <c r="H116" s="108"/>
    </row>
    <row r="117" spans="1:8" x14ac:dyDescent="0.2">
      <c r="A117" s="107">
        <v>2117</v>
      </c>
      <c r="B117" s="222" t="s">
        <v>200</v>
      </c>
      <c r="C117" s="223">
        <v>6935666.1399999997</v>
      </c>
      <c r="D117" s="223">
        <f t="shared" si="1"/>
        <v>6935666.1399999997</v>
      </c>
      <c r="E117" s="223">
        <v>0</v>
      </c>
      <c r="F117" s="223">
        <v>0</v>
      </c>
      <c r="G117" s="223">
        <v>0</v>
      </c>
      <c r="H117" s="108"/>
    </row>
    <row r="118" spans="1:8" x14ac:dyDescent="0.2">
      <c r="A118" s="107">
        <v>2118</v>
      </c>
      <c r="B118" s="222" t="s">
        <v>201</v>
      </c>
      <c r="C118" s="223">
        <v>0</v>
      </c>
      <c r="D118" s="223">
        <f t="shared" si="1"/>
        <v>0</v>
      </c>
      <c r="E118" s="223">
        <v>0</v>
      </c>
      <c r="F118" s="223">
        <v>0</v>
      </c>
      <c r="G118" s="223">
        <v>0</v>
      </c>
      <c r="H118" s="108"/>
    </row>
    <row r="119" spans="1:8" x14ac:dyDescent="0.2">
      <c r="A119" s="107">
        <v>2119</v>
      </c>
      <c r="B119" s="222" t="s">
        <v>202</v>
      </c>
      <c r="C119" s="223">
        <v>1900301.33</v>
      </c>
      <c r="D119" s="223">
        <f t="shared" si="1"/>
        <v>1900301.33</v>
      </c>
      <c r="E119" s="223">
        <v>0</v>
      </c>
      <c r="F119" s="223">
        <v>0</v>
      </c>
      <c r="G119" s="223">
        <v>0</v>
      </c>
      <c r="H119" s="108"/>
    </row>
    <row r="120" spans="1:8" x14ac:dyDescent="0.2">
      <c r="A120" s="107">
        <v>2120</v>
      </c>
      <c r="B120" s="222" t="s">
        <v>203</v>
      </c>
      <c r="C120" s="223">
        <f>SUM(C121:C123)</f>
        <v>0</v>
      </c>
      <c r="D120" s="223">
        <f t="shared" ref="D120:G120" si="2">SUM(D121:D123)</f>
        <v>0</v>
      </c>
      <c r="E120" s="223">
        <f t="shared" si="2"/>
        <v>0</v>
      </c>
      <c r="F120" s="223">
        <f t="shared" si="2"/>
        <v>0</v>
      </c>
      <c r="G120" s="223">
        <f t="shared" si="2"/>
        <v>0</v>
      </c>
      <c r="H120" s="108"/>
    </row>
    <row r="121" spans="1:8" x14ac:dyDescent="0.2">
      <c r="A121" s="107">
        <v>2121</v>
      </c>
      <c r="B121" s="222" t="s">
        <v>204</v>
      </c>
      <c r="C121" s="223">
        <v>0</v>
      </c>
      <c r="D121" s="223">
        <f>C121</f>
        <v>0</v>
      </c>
      <c r="E121" s="223">
        <v>0</v>
      </c>
      <c r="F121" s="223">
        <v>0</v>
      </c>
      <c r="G121" s="223">
        <v>0</v>
      </c>
      <c r="H121" s="108"/>
    </row>
    <row r="122" spans="1:8" x14ac:dyDescent="0.2">
      <c r="A122" s="107">
        <v>2122</v>
      </c>
      <c r="B122" s="222" t="s">
        <v>205</v>
      </c>
      <c r="C122" s="223">
        <v>0</v>
      </c>
      <c r="D122" s="223">
        <f t="shared" ref="D122:D123" si="3">C122</f>
        <v>0</v>
      </c>
      <c r="E122" s="223">
        <v>0</v>
      </c>
      <c r="F122" s="223">
        <v>0</v>
      </c>
      <c r="G122" s="223">
        <v>0</v>
      </c>
      <c r="H122" s="108"/>
    </row>
    <row r="123" spans="1:8" x14ac:dyDescent="0.2">
      <c r="A123" s="107">
        <v>2129</v>
      </c>
      <c r="B123" s="222" t="s">
        <v>206</v>
      </c>
      <c r="C123" s="223">
        <v>0</v>
      </c>
      <c r="D123" s="223">
        <f t="shared" si="3"/>
        <v>0</v>
      </c>
      <c r="E123" s="223">
        <v>0</v>
      </c>
      <c r="F123" s="223">
        <v>0</v>
      </c>
      <c r="G123" s="223">
        <v>0</v>
      </c>
      <c r="H123" s="108"/>
    </row>
    <row r="124" spans="1:8" x14ac:dyDescent="0.2">
      <c r="A124" s="109"/>
      <c r="B124" s="222"/>
      <c r="C124" s="222"/>
      <c r="D124" s="222"/>
      <c r="E124" s="222"/>
      <c r="F124" s="222"/>
      <c r="G124" s="222"/>
      <c r="H124" s="108"/>
    </row>
    <row r="125" spans="1:8" x14ac:dyDescent="0.2">
      <c r="A125" s="103" t="s">
        <v>107</v>
      </c>
      <c r="B125" s="220"/>
      <c r="C125" s="220"/>
      <c r="D125" s="220"/>
      <c r="E125" s="220"/>
      <c r="F125" s="220"/>
      <c r="G125" s="220"/>
      <c r="H125" s="104"/>
    </row>
    <row r="126" spans="1:8" x14ac:dyDescent="0.2">
      <c r="A126" s="105" t="s">
        <v>87</v>
      </c>
      <c r="B126" s="221" t="s">
        <v>84</v>
      </c>
      <c r="C126" s="221" t="s">
        <v>85</v>
      </c>
      <c r="D126" s="221" t="s">
        <v>88</v>
      </c>
      <c r="E126" s="221" t="s">
        <v>130</v>
      </c>
      <c r="F126" s="221"/>
      <c r="G126" s="221"/>
      <c r="H126" s="106"/>
    </row>
    <row r="127" spans="1:8" x14ac:dyDescent="0.2">
      <c r="A127" s="107">
        <v>2160</v>
      </c>
      <c r="B127" s="222" t="s">
        <v>207</v>
      </c>
      <c r="C127" s="223">
        <f>SUM(C128:C133)</f>
        <v>0</v>
      </c>
      <c r="D127" s="222"/>
      <c r="E127" s="222"/>
      <c r="F127" s="222"/>
      <c r="G127" s="222"/>
      <c r="H127" s="108"/>
    </row>
    <row r="128" spans="1:8" x14ac:dyDescent="0.2">
      <c r="A128" s="107">
        <v>2161</v>
      </c>
      <c r="B128" s="222" t="s">
        <v>208</v>
      </c>
      <c r="C128" s="223">
        <v>0</v>
      </c>
      <c r="D128" s="222"/>
      <c r="E128" s="222"/>
      <c r="F128" s="222"/>
      <c r="G128" s="222"/>
      <c r="H128" s="108"/>
    </row>
    <row r="129" spans="1:8" x14ac:dyDescent="0.2">
      <c r="A129" s="107">
        <v>2162</v>
      </c>
      <c r="B129" s="222" t="s">
        <v>209</v>
      </c>
      <c r="C129" s="223">
        <v>0</v>
      </c>
      <c r="D129" s="222"/>
      <c r="E129" s="222"/>
      <c r="F129" s="222"/>
      <c r="G129" s="222"/>
      <c r="H129" s="108"/>
    </row>
    <row r="130" spans="1:8" x14ac:dyDescent="0.2">
      <c r="A130" s="107">
        <v>2163</v>
      </c>
      <c r="B130" s="222" t="s">
        <v>210</v>
      </c>
      <c r="C130" s="223">
        <v>0</v>
      </c>
      <c r="D130" s="222"/>
      <c r="E130" s="222"/>
      <c r="F130" s="222"/>
      <c r="G130" s="222"/>
      <c r="H130" s="108"/>
    </row>
    <row r="131" spans="1:8" x14ac:dyDescent="0.2">
      <c r="A131" s="107">
        <v>2164</v>
      </c>
      <c r="B131" s="222" t="s">
        <v>211</v>
      </c>
      <c r="C131" s="223">
        <v>0</v>
      </c>
      <c r="D131" s="222"/>
      <c r="E131" s="222"/>
      <c r="F131" s="222"/>
      <c r="G131" s="222"/>
      <c r="H131" s="108"/>
    </row>
    <row r="132" spans="1:8" x14ac:dyDescent="0.2">
      <c r="A132" s="107">
        <v>2165</v>
      </c>
      <c r="B132" s="222" t="s">
        <v>212</v>
      </c>
      <c r="C132" s="223">
        <v>0</v>
      </c>
      <c r="D132" s="222"/>
      <c r="E132" s="222"/>
      <c r="F132" s="222"/>
      <c r="G132" s="222"/>
      <c r="H132" s="108"/>
    </row>
    <row r="133" spans="1:8" x14ac:dyDescent="0.2">
      <c r="A133" s="107">
        <v>2166</v>
      </c>
      <c r="B133" s="222" t="s">
        <v>213</v>
      </c>
      <c r="C133" s="223">
        <v>0</v>
      </c>
      <c r="D133" s="222"/>
      <c r="E133" s="222"/>
      <c r="F133" s="222"/>
      <c r="G133" s="222"/>
      <c r="H133" s="108"/>
    </row>
    <row r="134" spans="1:8" x14ac:dyDescent="0.2">
      <c r="A134" s="107">
        <v>2250</v>
      </c>
      <c r="B134" s="222" t="s">
        <v>214</v>
      </c>
      <c r="C134" s="223">
        <f>SUM(C135:C140)</f>
        <v>0</v>
      </c>
      <c r="D134" s="222"/>
      <c r="E134" s="222"/>
      <c r="F134" s="222"/>
      <c r="G134" s="222"/>
      <c r="H134" s="108"/>
    </row>
    <row r="135" spans="1:8" x14ac:dyDescent="0.2">
      <c r="A135" s="107">
        <v>2251</v>
      </c>
      <c r="B135" s="222" t="s">
        <v>215</v>
      </c>
      <c r="C135" s="223">
        <v>0</v>
      </c>
      <c r="D135" s="222"/>
      <c r="E135" s="222"/>
      <c r="F135" s="222"/>
      <c r="G135" s="222"/>
      <c r="H135" s="108"/>
    </row>
    <row r="136" spans="1:8" x14ac:dyDescent="0.2">
      <c r="A136" s="107">
        <v>2252</v>
      </c>
      <c r="B136" s="222" t="s">
        <v>216</v>
      </c>
      <c r="C136" s="223">
        <v>0</v>
      </c>
      <c r="D136" s="222"/>
      <c r="E136" s="222"/>
      <c r="F136" s="222"/>
      <c r="G136" s="222"/>
      <c r="H136" s="108"/>
    </row>
    <row r="137" spans="1:8" x14ac:dyDescent="0.2">
      <c r="A137" s="107">
        <v>2253</v>
      </c>
      <c r="B137" s="222" t="s">
        <v>217</v>
      </c>
      <c r="C137" s="223">
        <v>0</v>
      </c>
      <c r="D137" s="222"/>
      <c r="E137" s="222"/>
      <c r="F137" s="222"/>
      <c r="G137" s="222"/>
      <c r="H137" s="108"/>
    </row>
    <row r="138" spans="1:8" x14ac:dyDescent="0.2">
      <c r="A138" s="107">
        <v>2254</v>
      </c>
      <c r="B138" s="222" t="s">
        <v>218</v>
      </c>
      <c r="C138" s="223">
        <v>0</v>
      </c>
      <c r="D138" s="222"/>
      <c r="E138" s="222"/>
      <c r="F138" s="222"/>
      <c r="G138" s="222"/>
      <c r="H138" s="108"/>
    </row>
    <row r="139" spans="1:8" x14ac:dyDescent="0.2">
      <c r="A139" s="107">
        <v>2255</v>
      </c>
      <c r="B139" s="222" t="s">
        <v>219</v>
      </c>
      <c r="C139" s="223">
        <v>0</v>
      </c>
      <c r="D139" s="222"/>
      <c r="E139" s="222"/>
      <c r="F139" s="222"/>
      <c r="G139" s="222"/>
      <c r="H139" s="108"/>
    </row>
    <row r="140" spans="1:8" x14ac:dyDescent="0.2">
      <c r="A140" s="107">
        <v>2256</v>
      </c>
      <c r="B140" s="222" t="s">
        <v>220</v>
      </c>
      <c r="C140" s="223">
        <v>0</v>
      </c>
      <c r="D140" s="222"/>
      <c r="E140" s="222"/>
      <c r="F140" s="222"/>
      <c r="G140" s="222"/>
      <c r="H140" s="108"/>
    </row>
    <row r="141" spans="1:8" x14ac:dyDescent="0.2">
      <c r="A141" s="109"/>
      <c r="B141" s="222"/>
      <c r="C141" s="222"/>
      <c r="D141" s="222"/>
      <c r="E141" s="222"/>
      <c r="F141" s="222"/>
      <c r="G141" s="222"/>
      <c r="H141" s="108"/>
    </row>
    <row r="142" spans="1:8" x14ac:dyDescent="0.2">
      <c r="A142" s="103" t="s">
        <v>108</v>
      </c>
      <c r="B142" s="220"/>
      <c r="C142" s="220"/>
      <c r="D142" s="220"/>
      <c r="E142" s="220"/>
      <c r="F142" s="220"/>
      <c r="G142" s="220"/>
      <c r="H142" s="104"/>
    </row>
    <row r="143" spans="1:8" x14ac:dyDescent="0.2">
      <c r="A143" s="110" t="s">
        <v>87</v>
      </c>
      <c r="B143" s="224" t="s">
        <v>84</v>
      </c>
      <c r="C143" s="224" t="s">
        <v>85</v>
      </c>
      <c r="D143" s="224" t="s">
        <v>88</v>
      </c>
      <c r="E143" s="224" t="s">
        <v>130</v>
      </c>
      <c r="F143" s="224"/>
      <c r="G143" s="224"/>
      <c r="H143" s="111"/>
    </row>
    <row r="144" spans="1:8" x14ac:dyDescent="0.2">
      <c r="A144" s="107">
        <v>2159</v>
      </c>
      <c r="B144" s="222" t="s">
        <v>221</v>
      </c>
      <c r="C144" s="223">
        <v>0</v>
      </c>
      <c r="D144" s="222"/>
      <c r="E144" s="222"/>
      <c r="F144" s="222"/>
      <c r="G144" s="222"/>
      <c r="H144" s="108"/>
    </row>
    <row r="145" spans="1:8" x14ac:dyDescent="0.2">
      <c r="A145" s="107">
        <v>2199</v>
      </c>
      <c r="B145" s="222" t="s">
        <v>222</v>
      </c>
      <c r="C145" s="223">
        <v>0</v>
      </c>
      <c r="D145" s="222"/>
      <c r="E145" s="222"/>
      <c r="F145" s="222"/>
      <c r="G145" s="222"/>
      <c r="H145" s="108"/>
    </row>
    <row r="146" spans="1:8" x14ac:dyDescent="0.2">
      <c r="A146" s="107">
        <v>2240</v>
      </c>
      <c r="B146" s="222" t="s">
        <v>223</v>
      </c>
      <c r="C146" s="223">
        <f>SUM(C147:C149)</f>
        <v>0</v>
      </c>
      <c r="D146" s="222"/>
      <c r="E146" s="222"/>
      <c r="F146" s="222"/>
      <c r="G146" s="222"/>
      <c r="H146" s="108"/>
    </row>
    <row r="147" spans="1:8" x14ac:dyDescent="0.2">
      <c r="A147" s="107">
        <v>2241</v>
      </c>
      <c r="B147" s="222" t="s">
        <v>224</v>
      </c>
      <c r="C147" s="223">
        <v>0</v>
      </c>
      <c r="D147" s="222"/>
      <c r="E147" s="222"/>
      <c r="F147" s="222"/>
      <c r="G147" s="222"/>
      <c r="H147" s="108"/>
    </row>
    <row r="148" spans="1:8" x14ac:dyDescent="0.2">
      <c r="A148" s="107">
        <v>2242</v>
      </c>
      <c r="B148" s="222" t="s">
        <v>225</v>
      </c>
      <c r="C148" s="223">
        <v>0</v>
      </c>
      <c r="D148" s="222"/>
      <c r="E148" s="222"/>
      <c r="F148" s="222"/>
      <c r="G148" s="222"/>
      <c r="H148" s="108"/>
    </row>
    <row r="149" spans="1:8" x14ac:dyDescent="0.2">
      <c r="A149" s="107">
        <v>2249</v>
      </c>
      <c r="B149" s="222" t="s">
        <v>226</v>
      </c>
      <c r="C149" s="223">
        <v>0</v>
      </c>
      <c r="D149" s="222"/>
      <c r="E149" s="222"/>
      <c r="F149" s="222"/>
      <c r="G149" s="222"/>
      <c r="H149" s="108"/>
    </row>
    <row r="150" spans="1:8" ht="12" thickBot="1" x14ac:dyDescent="0.25">
      <c r="A150" s="100"/>
      <c r="B150" s="101"/>
      <c r="C150" s="101"/>
      <c r="D150" s="101"/>
      <c r="E150" s="101"/>
      <c r="F150" s="101"/>
      <c r="G150" s="101"/>
      <c r="H150" s="102"/>
    </row>
    <row r="151" spans="1:8" x14ac:dyDescent="0.2">
      <c r="B151" s="9" t="s">
        <v>530</v>
      </c>
    </row>
    <row r="153" spans="1:8" x14ac:dyDescent="0.2">
      <c r="B153" s="73" t="s">
        <v>575</v>
      </c>
      <c r="C153" s="73" t="s">
        <v>576</v>
      </c>
      <c r="D153" s="1"/>
      <c r="E153" s="1"/>
    </row>
    <row r="154" spans="1:8" x14ac:dyDescent="0.2">
      <c r="B154" s="73"/>
      <c r="C154" s="73"/>
      <c r="D154" s="1"/>
      <c r="E154" s="1"/>
    </row>
    <row r="155" spans="1:8" x14ac:dyDescent="0.2">
      <c r="B155" s="73"/>
      <c r="C155" s="73"/>
      <c r="D155" s="1"/>
      <c r="E155" s="1"/>
    </row>
    <row r="156" spans="1:8" x14ac:dyDescent="0.2">
      <c r="B156" s="73"/>
      <c r="C156" s="73"/>
      <c r="D156" s="1"/>
      <c r="E156" s="1"/>
    </row>
    <row r="157" spans="1:8" x14ac:dyDescent="0.2">
      <c r="B157" s="73" t="s">
        <v>577</v>
      </c>
      <c r="C157" s="73" t="s">
        <v>578</v>
      </c>
      <c r="D157" s="1"/>
      <c r="E157" s="1"/>
    </row>
    <row r="158" spans="1:8" x14ac:dyDescent="0.2">
      <c r="B158" s="1"/>
      <c r="C158" s="1"/>
      <c r="D158" s="1"/>
      <c r="E158" s="1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3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5"/>
  <sheetViews>
    <sheetView workbookViewId="0">
      <selection activeCell="B34" sqref="B34"/>
    </sheetView>
  </sheetViews>
  <sheetFormatPr baseColWidth="10" defaultColWidth="9.140625" defaultRowHeight="11.25" x14ac:dyDescent="0.2"/>
  <cols>
    <col min="1" max="1" width="10" style="12" customWidth="1"/>
    <col min="2" max="2" width="48.140625" style="12" customWidth="1"/>
    <col min="3" max="3" width="22.85546875" style="12" customWidth="1"/>
    <col min="4" max="5" width="16.5703125" style="12" customWidth="1"/>
    <col min="6" max="16384" width="9.140625" style="12"/>
  </cols>
  <sheetData>
    <row r="1" spans="1:5" ht="18.95" customHeight="1" x14ac:dyDescent="0.2">
      <c r="A1" s="166" t="s">
        <v>573</v>
      </c>
      <c r="B1" s="167"/>
      <c r="C1" s="167"/>
      <c r="D1" s="112" t="s">
        <v>510</v>
      </c>
      <c r="E1" s="113">
        <v>2024</v>
      </c>
    </row>
    <row r="2" spans="1:5" ht="18.95" customHeight="1" x14ac:dyDescent="0.2">
      <c r="A2" s="168" t="s">
        <v>516</v>
      </c>
      <c r="B2" s="169"/>
      <c r="C2" s="169"/>
      <c r="D2" s="11" t="s">
        <v>511</v>
      </c>
      <c r="E2" s="114" t="s">
        <v>513</v>
      </c>
    </row>
    <row r="3" spans="1:5" ht="18.95" customHeight="1" x14ac:dyDescent="0.2">
      <c r="A3" s="168" t="s">
        <v>574</v>
      </c>
      <c r="B3" s="169"/>
      <c r="C3" s="169"/>
      <c r="D3" s="11" t="s">
        <v>512</v>
      </c>
      <c r="E3" s="114">
        <v>1</v>
      </c>
    </row>
    <row r="4" spans="1:5" ht="12" thickBot="1" x14ac:dyDescent="0.25">
      <c r="A4" s="115" t="s">
        <v>119</v>
      </c>
      <c r="B4" s="116"/>
      <c r="C4" s="116"/>
      <c r="D4" s="116"/>
      <c r="E4" s="117"/>
    </row>
    <row r="5" spans="1:5" x14ac:dyDescent="0.2">
      <c r="A5" s="118"/>
      <c r="B5" s="119"/>
      <c r="C5" s="119"/>
      <c r="D5" s="119"/>
      <c r="E5" s="120"/>
    </row>
    <row r="6" spans="1:5" x14ac:dyDescent="0.2">
      <c r="A6" s="121" t="s">
        <v>109</v>
      </c>
      <c r="B6" s="13"/>
      <c r="C6" s="13"/>
      <c r="D6" s="13"/>
      <c r="E6" s="122"/>
    </row>
    <row r="7" spans="1:5" x14ac:dyDescent="0.2">
      <c r="A7" s="123" t="s">
        <v>87</v>
      </c>
      <c r="B7" s="124" t="s">
        <v>84</v>
      </c>
      <c r="C7" s="124" t="s">
        <v>85</v>
      </c>
      <c r="D7" s="124" t="s">
        <v>86</v>
      </c>
      <c r="E7" s="125" t="s">
        <v>88</v>
      </c>
    </row>
    <row r="8" spans="1:5" x14ac:dyDescent="0.2">
      <c r="A8" s="126">
        <v>3110</v>
      </c>
      <c r="B8" s="12" t="s">
        <v>258</v>
      </c>
      <c r="C8" s="14">
        <v>3273421.33</v>
      </c>
      <c r="E8" s="127"/>
    </row>
    <row r="9" spans="1:5" x14ac:dyDescent="0.2">
      <c r="A9" s="126">
        <v>3120</v>
      </c>
      <c r="B9" s="12" t="s">
        <v>389</v>
      </c>
      <c r="C9" s="14">
        <v>0</v>
      </c>
      <c r="E9" s="127"/>
    </row>
    <row r="10" spans="1:5" x14ac:dyDescent="0.2">
      <c r="A10" s="126">
        <v>3130</v>
      </c>
      <c r="B10" s="12" t="s">
        <v>390</v>
      </c>
      <c r="C10" s="14">
        <v>0</v>
      </c>
      <c r="E10" s="127"/>
    </row>
    <row r="11" spans="1:5" x14ac:dyDescent="0.2">
      <c r="A11" s="128"/>
      <c r="E11" s="127"/>
    </row>
    <row r="12" spans="1:5" x14ac:dyDescent="0.2">
      <c r="A12" s="121" t="s">
        <v>110</v>
      </c>
      <c r="B12" s="13"/>
      <c r="C12" s="13"/>
      <c r="D12" s="13"/>
      <c r="E12" s="122"/>
    </row>
    <row r="13" spans="1:5" x14ac:dyDescent="0.2">
      <c r="A13" s="123" t="s">
        <v>87</v>
      </c>
      <c r="B13" s="124" t="s">
        <v>84</v>
      </c>
      <c r="C13" s="124" t="s">
        <v>85</v>
      </c>
      <c r="D13" s="124" t="s">
        <v>391</v>
      </c>
      <c r="E13" s="125"/>
    </row>
    <row r="14" spans="1:5" x14ac:dyDescent="0.2">
      <c r="A14" s="126">
        <v>3210</v>
      </c>
      <c r="B14" s="12" t="s">
        <v>392</v>
      </c>
      <c r="C14" s="14">
        <v>5270370.93</v>
      </c>
      <c r="E14" s="127"/>
    </row>
    <row r="15" spans="1:5" x14ac:dyDescent="0.2">
      <c r="A15" s="126">
        <v>3220</v>
      </c>
      <c r="B15" s="12" t="s">
        <v>393</v>
      </c>
      <c r="C15" s="14">
        <v>16974799.18</v>
      </c>
      <c r="E15" s="127"/>
    </row>
    <row r="16" spans="1:5" x14ac:dyDescent="0.2">
      <c r="A16" s="126">
        <v>3230</v>
      </c>
      <c r="B16" s="12" t="s">
        <v>394</v>
      </c>
      <c r="C16" s="14">
        <f>SUM(C17:C20)</f>
        <v>0</v>
      </c>
      <c r="E16" s="127"/>
    </row>
    <row r="17" spans="1:5" x14ac:dyDescent="0.2">
      <c r="A17" s="126">
        <v>3231</v>
      </c>
      <c r="B17" s="12" t="s">
        <v>395</v>
      </c>
      <c r="C17" s="14">
        <v>0</v>
      </c>
      <c r="E17" s="127"/>
    </row>
    <row r="18" spans="1:5" x14ac:dyDescent="0.2">
      <c r="A18" s="126">
        <v>3232</v>
      </c>
      <c r="B18" s="12" t="s">
        <v>396</v>
      </c>
      <c r="C18" s="14">
        <v>0</v>
      </c>
      <c r="E18" s="127"/>
    </row>
    <row r="19" spans="1:5" x14ac:dyDescent="0.2">
      <c r="A19" s="126">
        <v>3233</v>
      </c>
      <c r="B19" s="12" t="s">
        <v>397</v>
      </c>
      <c r="C19" s="14">
        <v>0</v>
      </c>
      <c r="E19" s="127"/>
    </row>
    <row r="20" spans="1:5" x14ac:dyDescent="0.2">
      <c r="A20" s="126">
        <v>3239</v>
      </c>
      <c r="B20" s="12" t="s">
        <v>398</v>
      </c>
      <c r="C20" s="14">
        <v>0</v>
      </c>
      <c r="E20" s="127"/>
    </row>
    <row r="21" spans="1:5" x14ac:dyDescent="0.2">
      <c r="A21" s="126">
        <v>3240</v>
      </c>
      <c r="B21" s="12" t="s">
        <v>399</v>
      </c>
      <c r="C21" s="14">
        <f>SUM(C22:C24)</f>
        <v>0</v>
      </c>
      <c r="E21" s="127"/>
    </row>
    <row r="22" spans="1:5" x14ac:dyDescent="0.2">
      <c r="A22" s="126">
        <v>3241</v>
      </c>
      <c r="B22" s="12" t="s">
        <v>400</v>
      </c>
      <c r="C22" s="14">
        <v>0</v>
      </c>
      <c r="E22" s="127"/>
    </row>
    <row r="23" spans="1:5" x14ac:dyDescent="0.2">
      <c r="A23" s="126">
        <v>3242</v>
      </c>
      <c r="B23" s="12" t="s">
        <v>401</v>
      </c>
      <c r="C23" s="14">
        <v>0</v>
      </c>
      <c r="E23" s="127"/>
    </row>
    <row r="24" spans="1:5" x14ac:dyDescent="0.2">
      <c r="A24" s="126">
        <v>3243</v>
      </c>
      <c r="B24" s="12" t="s">
        <v>402</v>
      </c>
      <c r="C24" s="14">
        <v>0</v>
      </c>
      <c r="E24" s="127"/>
    </row>
    <row r="25" spans="1:5" x14ac:dyDescent="0.2">
      <c r="A25" s="126">
        <v>3250</v>
      </c>
      <c r="B25" s="12" t="s">
        <v>403</v>
      </c>
      <c r="C25" s="14">
        <f>SUM(C26:C27)</f>
        <v>0</v>
      </c>
      <c r="E25" s="127"/>
    </row>
    <row r="26" spans="1:5" x14ac:dyDescent="0.2">
      <c r="A26" s="126">
        <v>3251</v>
      </c>
      <c r="B26" s="12" t="s">
        <v>404</v>
      </c>
      <c r="C26" s="14">
        <v>0</v>
      </c>
      <c r="E26" s="127"/>
    </row>
    <row r="27" spans="1:5" x14ac:dyDescent="0.2">
      <c r="A27" s="126">
        <v>3252</v>
      </c>
      <c r="B27" s="12" t="s">
        <v>405</v>
      </c>
      <c r="C27" s="14">
        <v>0</v>
      </c>
      <c r="E27" s="127"/>
    </row>
    <row r="28" spans="1:5" ht="12" thickBot="1" x14ac:dyDescent="0.25">
      <c r="A28" s="129"/>
      <c r="B28" s="130"/>
      <c r="C28" s="130"/>
      <c r="D28" s="130"/>
      <c r="E28" s="131"/>
    </row>
    <row r="29" spans="1:5" x14ac:dyDescent="0.2">
      <c r="B29" s="12" t="s">
        <v>530</v>
      </c>
    </row>
    <row r="31" spans="1:5" x14ac:dyDescent="0.2">
      <c r="A31" s="73" t="s">
        <v>575</v>
      </c>
      <c r="C31" s="1"/>
      <c r="D31" s="73" t="s">
        <v>576</v>
      </c>
    </row>
    <row r="32" spans="1:5" x14ac:dyDescent="0.2">
      <c r="A32" s="73"/>
      <c r="C32" s="1"/>
      <c r="D32" s="73"/>
    </row>
    <row r="33" spans="1:4" x14ac:dyDescent="0.2">
      <c r="A33" s="73"/>
      <c r="C33" s="1"/>
      <c r="D33" s="73"/>
    </row>
    <row r="34" spans="1:4" x14ac:dyDescent="0.2">
      <c r="A34" s="73"/>
      <c r="C34" s="1"/>
      <c r="D34" s="73"/>
    </row>
    <row r="35" spans="1:4" x14ac:dyDescent="0.2">
      <c r="A35" s="73" t="s">
        <v>577</v>
      </c>
      <c r="C35" s="1"/>
      <c r="D35" s="73" t="s">
        <v>578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26"/>
  <sheetViews>
    <sheetView workbookViewId="0">
      <selection sqref="A1:E120"/>
    </sheetView>
  </sheetViews>
  <sheetFormatPr baseColWidth="10" defaultColWidth="9.140625" defaultRowHeight="11.25" x14ac:dyDescent="0.2"/>
  <cols>
    <col min="1" max="1" width="10" style="12" customWidth="1"/>
    <col min="2" max="2" width="63.42578125" style="12" bestFit="1" customWidth="1"/>
    <col min="3" max="3" width="15.42578125" style="12" bestFit="1" customWidth="1"/>
    <col min="4" max="4" width="16.42578125" style="12" bestFit="1" customWidth="1"/>
    <col min="5" max="5" width="19.140625" style="12" customWidth="1"/>
    <col min="6" max="16384" width="9.140625" style="12"/>
  </cols>
  <sheetData>
    <row r="1" spans="1:5" s="15" customFormat="1" ht="18.95" customHeight="1" x14ac:dyDescent="0.25">
      <c r="A1" s="166" t="s">
        <v>573</v>
      </c>
      <c r="B1" s="167"/>
      <c r="C1" s="167"/>
      <c r="D1" s="112" t="s">
        <v>510</v>
      </c>
      <c r="E1" s="113">
        <v>2024</v>
      </c>
    </row>
    <row r="2" spans="1:5" s="15" customFormat="1" ht="18.95" customHeight="1" x14ac:dyDescent="0.25">
      <c r="A2" s="168" t="s">
        <v>517</v>
      </c>
      <c r="B2" s="225"/>
      <c r="C2" s="225"/>
      <c r="D2" s="226" t="s">
        <v>511</v>
      </c>
      <c r="E2" s="114" t="s">
        <v>513</v>
      </c>
    </row>
    <row r="3" spans="1:5" s="15" customFormat="1" ht="18.95" customHeight="1" x14ac:dyDescent="0.25">
      <c r="A3" s="168" t="s">
        <v>574</v>
      </c>
      <c r="B3" s="225"/>
      <c r="C3" s="225"/>
      <c r="D3" s="226" t="s">
        <v>512</v>
      </c>
      <c r="E3" s="114">
        <v>1</v>
      </c>
    </row>
    <row r="4" spans="1:5" x14ac:dyDescent="0.2">
      <c r="A4" s="227" t="s">
        <v>119</v>
      </c>
      <c r="B4" s="228"/>
      <c r="C4" s="228"/>
      <c r="D4" s="228"/>
      <c r="E4" s="122"/>
    </row>
    <row r="5" spans="1:5" ht="12" thickBot="1" x14ac:dyDescent="0.25">
      <c r="A5" s="128"/>
      <c r="B5" s="229"/>
      <c r="C5" s="229"/>
      <c r="D5" s="229"/>
      <c r="E5" s="127"/>
    </row>
    <row r="6" spans="1:5" x14ac:dyDescent="0.2">
      <c r="A6" s="132" t="s">
        <v>111</v>
      </c>
      <c r="B6" s="133"/>
      <c r="C6" s="133"/>
      <c r="D6" s="133"/>
      <c r="E6" s="134"/>
    </row>
    <row r="7" spans="1:5" x14ac:dyDescent="0.2">
      <c r="A7" s="123" t="s">
        <v>87</v>
      </c>
      <c r="B7" s="230" t="s">
        <v>554</v>
      </c>
      <c r="C7" s="231">
        <v>2024</v>
      </c>
      <c r="D7" s="231">
        <v>2023</v>
      </c>
      <c r="E7" s="125"/>
    </row>
    <row r="8" spans="1:5" x14ac:dyDescent="0.2">
      <c r="A8" s="126">
        <v>1111</v>
      </c>
      <c r="B8" s="229" t="s">
        <v>406</v>
      </c>
      <c r="C8" s="232">
        <v>0</v>
      </c>
      <c r="D8" s="232">
        <v>0</v>
      </c>
      <c r="E8" s="127"/>
    </row>
    <row r="9" spans="1:5" x14ac:dyDescent="0.2">
      <c r="A9" s="126">
        <v>1112</v>
      </c>
      <c r="B9" s="229" t="s">
        <v>407</v>
      </c>
      <c r="C9" s="232">
        <v>6470538.7300000004</v>
      </c>
      <c r="D9" s="232">
        <v>2528046.62</v>
      </c>
      <c r="E9" s="127"/>
    </row>
    <row r="10" spans="1:5" x14ac:dyDescent="0.2">
      <c r="A10" s="126">
        <v>1113</v>
      </c>
      <c r="B10" s="229" t="s">
        <v>408</v>
      </c>
      <c r="C10" s="232">
        <v>0</v>
      </c>
      <c r="D10" s="232">
        <v>0</v>
      </c>
      <c r="E10" s="127"/>
    </row>
    <row r="11" spans="1:5" x14ac:dyDescent="0.2">
      <c r="A11" s="126">
        <v>1114</v>
      </c>
      <c r="B11" s="229" t="s">
        <v>120</v>
      </c>
      <c r="C11" s="232">
        <v>0</v>
      </c>
      <c r="D11" s="232">
        <v>0</v>
      </c>
      <c r="E11" s="127"/>
    </row>
    <row r="12" spans="1:5" x14ac:dyDescent="0.2">
      <c r="A12" s="126">
        <v>1115</v>
      </c>
      <c r="B12" s="229" t="s">
        <v>121</v>
      </c>
      <c r="C12" s="232">
        <v>0</v>
      </c>
      <c r="D12" s="232">
        <v>0</v>
      </c>
      <c r="E12" s="127"/>
    </row>
    <row r="13" spans="1:5" x14ac:dyDescent="0.2">
      <c r="A13" s="126">
        <v>1116</v>
      </c>
      <c r="B13" s="229" t="s">
        <v>409</v>
      </c>
      <c r="C13" s="232">
        <v>0</v>
      </c>
      <c r="D13" s="232">
        <v>0</v>
      </c>
      <c r="E13" s="127"/>
    </row>
    <row r="14" spans="1:5" x14ac:dyDescent="0.2">
      <c r="A14" s="126">
        <v>1119</v>
      </c>
      <c r="B14" s="229" t="s">
        <v>410</v>
      </c>
      <c r="C14" s="232">
        <v>0</v>
      </c>
      <c r="D14" s="232">
        <v>0</v>
      </c>
      <c r="E14" s="127"/>
    </row>
    <row r="15" spans="1:5" x14ac:dyDescent="0.2">
      <c r="A15" s="135">
        <v>1110</v>
      </c>
      <c r="B15" s="233" t="s">
        <v>532</v>
      </c>
      <c r="C15" s="234">
        <f>SUM(C8:C14)</f>
        <v>6470538.7300000004</v>
      </c>
      <c r="D15" s="234">
        <f>SUM(D8:D14)</f>
        <v>2528046.62</v>
      </c>
      <c r="E15" s="127"/>
    </row>
    <row r="16" spans="1:5" x14ac:dyDescent="0.2">
      <c r="A16" s="128"/>
      <c r="B16" s="229"/>
      <c r="C16" s="229"/>
      <c r="D16" s="229"/>
      <c r="E16" s="127"/>
    </row>
    <row r="17" spans="1:5" x14ac:dyDescent="0.2">
      <c r="A17" s="128"/>
      <c r="B17" s="229"/>
      <c r="C17" s="229"/>
      <c r="D17" s="229"/>
      <c r="E17" s="127"/>
    </row>
    <row r="18" spans="1:5" x14ac:dyDescent="0.2">
      <c r="A18" s="121" t="s">
        <v>589</v>
      </c>
      <c r="B18" s="228"/>
      <c r="C18" s="228"/>
      <c r="D18" s="228"/>
      <c r="E18" s="127"/>
    </row>
    <row r="19" spans="1:5" x14ac:dyDescent="0.2">
      <c r="A19" s="123" t="s">
        <v>87</v>
      </c>
      <c r="B19" s="230" t="s">
        <v>554</v>
      </c>
      <c r="C19" s="235" t="s">
        <v>553</v>
      </c>
      <c r="D19" s="235" t="s">
        <v>114</v>
      </c>
      <c r="E19" s="127"/>
    </row>
    <row r="20" spans="1:5" x14ac:dyDescent="0.2">
      <c r="A20" s="135">
        <v>1230</v>
      </c>
      <c r="B20" s="233" t="s">
        <v>152</v>
      </c>
      <c r="C20" s="234">
        <f>SUM(C21:C27)</f>
        <v>0</v>
      </c>
      <c r="D20" s="234">
        <f>SUM(D21:D27)</f>
        <v>0</v>
      </c>
      <c r="E20" s="127"/>
    </row>
    <row r="21" spans="1:5" x14ac:dyDescent="0.2">
      <c r="A21" s="126">
        <v>1231</v>
      </c>
      <c r="B21" s="229" t="s">
        <v>153</v>
      </c>
      <c r="C21" s="232">
        <v>0</v>
      </c>
      <c r="D21" s="232">
        <v>0</v>
      </c>
      <c r="E21" s="127"/>
    </row>
    <row r="22" spans="1:5" x14ac:dyDescent="0.2">
      <c r="A22" s="126">
        <v>1232</v>
      </c>
      <c r="B22" s="229" t="s">
        <v>154</v>
      </c>
      <c r="C22" s="232">
        <v>0</v>
      </c>
      <c r="D22" s="232">
        <v>0</v>
      </c>
      <c r="E22" s="127"/>
    </row>
    <row r="23" spans="1:5" x14ac:dyDescent="0.2">
      <c r="A23" s="126">
        <v>1233</v>
      </c>
      <c r="B23" s="229" t="s">
        <v>155</v>
      </c>
      <c r="C23" s="232">
        <v>0</v>
      </c>
      <c r="D23" s="232">
        <v>0</v>
      </c>
      <c r="E23" s="127"/>
    </row>
    <row r="24" spans="1:5" x14ac:dyDescent="0.2">
      <c r="A24" s="126">
        <v>1234</v>
      </c>
      <c r="B24" s="229" t="s">
        <v>156</v>
      </c>
      <c r="C24" s="232">
        <v>0</v>
      </c>
      <c r="D24" s="232">
        <v>0</v>
      </c>
      <c r="E24" s="127"/>
    </row>
    <row r="25" spans="1:5" x14ac:dyDescent="0.2">
      <c r="A25" s="126">
        <v>1235</v>
      </c>
      <c r="B25" s="229" t="s">
        <v>157</v>
      </c>
      <c r="C25" s="232">
        <v>0</v>
      </c>
      <c r="D25" s="232">
        <v>0</v>
      </c>
      <c r="E25" s="127"/>
    </row>
    <row r="26" spans="1:5" x14ac:dyDescent="0.2">
      <c r="A26" s="126">
        <v>1236</v>
      </c>
      <c r="B26" s="229" t="s">
        <v>158</v>
      </c>
      <c r="C26" s="232">
        <v>0</v>
      </c>
      <c r="D26" s="232">
        <v>0</v>
      </c>
      <c r="E26" s="127"/>
    </row>
    <row r="27" spans="1:5" x14ac:dyDescent="0.2">
      <c r="A27" s="126">
        <v>1239</v>
      </c>
      <c r="B27" s="229" t="s">
        <v>159</v>
      </c>
      <c r="C27" s="232">
        <v>0</v>
      </c>
      <c r="D27" s="232">
        <v>0</v>
      </c>
      <c r="E27" s="127"/>
    </row>
    <row r="28" spans="1:5" x14ac:dyDescent="0.2">
      <c r="A28" s="135">
        <v>1240</v>
      </c>
      <c r="B28" s="233" t="s">
        <v>160</v>
      </c>
      <c r="C28" s="234">
        <f>SUM(C29:C36)</f>
        <v>0</v>
      </c>
      <c r="D28" s="234">
        <f>SUM(D29:D36)</f>
        <v>0</v>
      </c>
      <c r="E28" s="127"/>
    </row>
    <row r="29" spans="1:5" x14ac:dyDescent="0.2">
      <c r="A29" s="126">
        <v>1241</v>
      </c>
      <c r="B29" s="229" t="s">
        <v>161</v>
      </c>
      <c r="C29" s="232">
        <v>0</v>
      </c>
      <c r="D29" s="232">
        <v>0</v>
      </c>
      <c r="E29" s="127"/>
    </row>
    <row r="30" spans="1:5" x14ac:dyDescent="0.2">
      <c r="A30" s="126">
        <v>1242</v>
      </c>
      <c r="B30" s="229" t="s">
        <v>162</v>
      </c>
      <c r="C30" s="232">
        <v>0</v>
      </c>
      <c r="D30" s="232">
        <v>0</v>
      </c>
      <c r="E30" s="127"/>
    </row>
    <row r="31" spans="1:5" x14ac:dyDescent="0.2">
      <c r="A31" s="126">
        <v>1243</v>
      </c>
      <c r="B31" s="229" t="s">
        <v>163</v>
      </c>
      <c r="C31" s="232">
        <v>0</v>
      </c>
      <c r="D31" s="232">
        <v>0</v>
      </c>
      <c r="E31" s="127"/>
    </row>
    <row r="32" spans="1:5" x14ac:dyDescent="0.2">
      <c r="A32" s="126">
        <v>1244</v>
      </c>
      <c r="B32" s="229" t="s">
        <v>164</v>
      </c>
      <c r="C32" s="232">
        <v>0</v>
      </c>
      <c r="D32" s="232">
        <v>0</v>
      </c>
      <c r="E32" s="127"/>
    </row>
    <row r="33" spans="1:5" x14ac:dyDescent="0.2">
      <c r="A33" s="126">
        <v>1245</v>
      </c>
      <c r="B33" s="229" t="s">
        <v>165</v>
      </c>
      <c r="C33" s="232">
        <v>0</v>
      </c>
      <c r="D33" s="232">
        <v>0</v>
      </c>
      <c r="E33" s="127"/>
    </row>
    <row r="34" spans="1:5" x14ac:dyDescent="0.2">
      <c r="A34" s="126">
        <v>1246</v>
      </c>
      <c r="B34" s="229" t="s">
        <v>166</v>
      </c>
      <c r="C34" s="232">
        <v>0</v>
      </c>
      <c r="D34" s="232">
        <v>0</v>
      </c>
      <c r="E34" s="127"/>
    </row>
    <row r="35" spans="1:5" x14ac:dyDescent="0.2">
      <c r="A35" s="126">
        <v>1247</v>
      </c>
      <c r="B35" s="229" t="s">
        <v>167</v>
      </c>
      <c r="C35" s="232">
        <v>0</v>
      </c>
      <c r="D35" s="232">
        <v>0</v>
      </c>
      <c r="E35" s="127"/>
    </row>
    <row r="36" spans="1:5" x14ac:dyDescent="0.2">
      <c r="A36" s="126">
        <v>1248</v>
      </c>
      <c r="B36" s="229" t="s">
        <v>168</v>
      </c>
      <c r="C36" s="232">
        <v>0</v>
      </c>
      <c r="D36" s="232">
        <v>0</v>
      </c>
      <c r="E36" s="127"/>
    </row>
    <row r="37" spans="1:5" x14ac:dyDescent="0.2">
      <c r="A37" s="135">
        <v>12</v>
      </c>
      <c r="B37" s="233" t="s">
        <v>567</v>
      </c>
      <c r="C37" s="234">
        <v>0</v>
      </c>
      <c r="D37" s="234">
        <v>0</v>
      </c>
      <c r="E37" s="136"/>
    </row>
    <row r="38" spans="1:5" x14ac:dyDescent="0.2">
      <c r="A38" s="128"/>
      <c r="B38" s="236" t="s">
        <v>533</v>
      </c>
      <c r="C38" s="234">
        <f>C20+C28+C37</f>
        <v>0</v>
      </c>
      <c r="D38" s="234">
        <f>D20+D28+D37</f>
        <v>0</v>
      </c>
      <c r="E38" s="127"/>
    </row>
    <row r="39" spans="1:5" x14ac:dyDescent="0.2">
      <c r="A39" s="128"/>
      <c r="B39" s="229"/>
      <c r="C39" s="229"/>
      <c r="D39" s="229"/>
      <c r="E39" s="127"/>
    </row>
    <row r="40" spans="1:5" x14ac:dyDescent="0.2">
      <c r="A40" s="121" t="s">
        <v>117</v>
      </c>
      <c r="B40" s="228"/>
      <c r="C40" s="228"/>
      <c r="D40" s="228"/>
      <c r="E40" s="122"/>
    </row>
    <row r="41" spans="1:5" x14ac:dyDescent="0.2">
      <c r="A41" s="123" t="s">
        <v>87</v>
      </c>
      <c r="B41" s="230" t="s">
        <v>554</v>
      </c>
      <c r="C41" s="231">
        <v>2024</v>
      </c>
      <c r="D41" s="231">
        <v>2023</v>
      </c>
      <c r="E41" s="125"/>
    </row>
    <row r="42" spans="1:5" x14ac:dyDescent="0.2">
      <c r="A42" s="135">
        <v>3210</v>
      </c>
      <c r="B42" s="233" t="s">
        <v>534</v>
      </c>
      <c r="C42" s="234">
        <v>5270370.93</v>
      </c>
      <c r="D42" s="234">
        <v>3881415.58</v>
      </c>
      <c r="E42" s="127"/>
    </row>
    <row r="43" spans="1:5" x14ac:dyDescent="0.2">
      <c r="A43" s="126"/>
      <c r="B43" s="236" t="s">
        <v>522</v>
      </c>
      <c r="C43" s="234">
        <f>C46+C58+C86+C89+C44</f>
        <v>-0.04</v>
      </c>
      <c r="D43" s="234">
        <f>D46+D58+D86+D89+D44</f>
        <v>918826.62000000011</v>
      </c>
      <c r="E43" s="127"/>
    </row>
    <row r="44" spans="1:5" x14ac:dyDescent="0.2">
      <c r="A44" s="137">
        <v>5100</v>
      </c>
      <c r="B44" s="237" t="s">
        <v>283</v>
      </c>
      <c r="C44" s="138">
        <f>SUM(C45:C45)</f>
        <v>0</v>
      </c>
      <c r="D44" s="138">
        <f>SUM(D45:D45)</f>
        <v>0</v>
      </c>
      <c r="E44" s="127"/>
    </row>
    <row r="45" spans="1:5" x14ac:dyDescent="0.2">
      <c r="A45" s="139">
        <v>5130</v>
      </c>
      <c r="B45" s="238" t="s">
        <v>555</v>
      </c>
      <c r="C45" s="140">
        <v>0</v>
      </c>
      <c r="D45" s="140">
        <v>0</v>
      </c>
      <c r="E45" s="127"/>
    </row>
    <row r="46" spans="1:5" x14ac:dyDescent="0.2">
      <c r="A46" s="135">
        <v>5400</v>
      </c>
      <c r="B46" s="233" t="s">
        <v>348</v>
      </c>
      <c r="C46" s="234">
        <f>C47+C49+C51+C53+C55</f>
        <v>0</v>
      </c>
      <c r="D46" s="234">
        <f>D47+D49+D51+D53+D55</f>
        <v>0</v>
      </c>
      <c r="E46" s="127"/>
    </row>
    <row r="47" spans="1:5" x14ac:dyDescent="0.2">
      <c r="A47" s="126">
        <v>5410</v>
      </c>
      <c r="B47" s="229" t="s">
        <v>523</v>
      </c>
      <c r="C47" s="232">
        <f>C48</f>
        <v>0</v>
      </c>
      <c r="D47" s="232">
        <f>D48</f>
        <v>0</v>
      </c>
      <c r="E47" s="127"/>
    </row>
    <row r="48" spans="1:5" x14ac:dyDescent="0.2">
      <c r="A48" s="126">
        <v>5411</v>
      </c>
      <c r="B48" s="229" t="s">
        <v>350</v>
      </c>
      <c r="C48" s="232">
        <v>0</v>
      </c>
      <c r="D48" s="232">
        <v>0</v>
      </c>
      <c r="E48" s="127"/>
    </row>
    <row r="49" spans="1:5" x14ac:dyDescent="0.2">
      <c r="A49" s="126">
        <v>5420</v>
      </c>
      <c r="B49" s="229" t="s">
        <v>524</v>
      </c>
      <c r="C49" s="232">
        <f>C50</f>
        <v>0</v>
      </c>
      <c r="D49" s="232">
        <f>D50</f>
        <v>0</v>
      </c>
      <c r="E49" s="127"/>
    </row>
    <row r="50" spans="1:5" x14ac:dyDescent="0.2">
      <c r="A50" s="126">
        <v>5421</v>
      </c>
      <c r="B50" s="229" t="s">
        <v>353</v>
      </c>
      <c r="C50" s="232">
        <v>0</v>
      </c>
      <c r="D50" s="232">
        <v>0</v>
      </c>
      <c r="E50" s="127"/>
    </row>
    <row r="51" spans="1:5" x14ac:dyDescent="0.2">
      <c r="A51" s="126">
        <v>5430</v>
      </c>
      <c r="B51" s="229" t="s">
        <v>525</v>
      </c>
      <c r="C51" s="232">
        <f>C52</f>
        <v>0</v>
      </c>
      <c r="D51" s="232">
        <f>D52</f>
        <v>0</v>
      </c>
      <c r="E51" s="127"/>
    </row>
    <row r="52" spans="1:5" x14ac:dyDescent="0.2">
      <c r="A52" s="126">
        <v>5431</v>
      </c>
      <c r="B52" s="229" t="s">
        <v>356</v>
      </c>
      <c r="C52" s="232">
        <v>0</v>
      </c>
      <c r="D52" s="232">
        <v>0</v>
      </c>
      <c r="E52" s="127"/>
    </row>
    <row r="53" spans="1:5" x14ac:dyDescent="0.2">
      <c r="A53" s="126">
        <v>5440</v>
      </c>
      <c r="B53" s="229" t="s">
        <v>526</v>
      </c>
      <c r="C53" s="232">
        <f>C54</f>
        <v>0</v>
      </c>
      <c r="D53" s="232">
        <f>D54</f>
        <v>0</v>
      </c>
      <c r="E53" s="127"/>
    </row>
    <row r="54" spans="1:5" x14ac:dyDescent="0.2">
      <c r="A54" s="126">
        <v>5441</v>
      </c>
      <c r="B54" s="229" t="s">
        <v>526</v>
      </c>
      <c r="C54" s="232">
        <v>0</v>
      </c>
      <c r="D54" s="232">
        <v>0</v>
      </c>
      <c r="E54" s="127"/>
    </row>
    <row r="55" spans="1:5" x14ac:dyDescent="0.2">
      <c r="A55" s="126">
        <v>5450</v>
      </c>
      <c r="B55" s="229" t="s">
        <v>527</v>
      </c>
      <c r="C55" s="232">
        <f>SUM(C56:C57)</f>
        <v>0</v>
      </c>
      <c r="D55" s="232">
        <f>SUM(D56:D57)</f>
        <v>0</v>
      </c>
      <c r="E55" s="127"/>
    </row>
    <row r="56" spans="1:5" x14ac:dyDescent="0.2">
      <c r="A56" s="126">
        <v>5451</v>
      </c>
      <c r="B56" s="229" t="s">
        <v>360</v>
      </c>
      <c r="C56" s="232">
        <v>0</v>
      </c>
      <c r="D56" s="232">
        <v>0</v>
      </c>
      <c r="E56" s="127"/>
    </row>
    <row r="57" spans="1:5" x14ac:dyDescent="0.2">
      <c r="A57" s="126">
        <v>5452</v>
      </c>
      <c r="B57" s="229" t="s">
        <v>361</v>
      </c>
      <c r="C57" s="232">
        <v>0</v>
      </c>
      <c r="D57" s="232">
        <v>0</v>
      </c>
      <c r="E57" s="127"/>
    </row>
    <row r="58" spans="1:5" x14ac:dyDescent="0.2">
      <c r="A58" s="135">
        <v>5500</v>
      </c>
      <c r="B58" s="233" t="s">
        <v>362</v>
      </c>
      <c r="C58" s="234">
        <f>C59+C68+C71+C77</f>
        <v>0</v>
      </c>
      <c r="D58" s="234">
        <f>D59+D68+D71+D77</f>
        <v>438006.52</v>
      </c>
      <c r="E58" s="127"/>
    </row>
    <row r="59" spans="1:5" x14ac:dyDescent="0.2">
      <c r="A59" s="126">
        <v>5510</v>
      </c>
      <c r="B59" s="229" t="s">
        <v>363</v>
      </c>
      <c r="C59" s="232">
        <f>SUM(C60:C67)</f>
        <v>0</v>
      </c>
      <c r="D59" s="232">
        <f>SUM(D60:D67)</f>
        <v>438006.52</v>
      </c>
      <c r="E59" s="127"/>
    </row>
    <row r="60" spans="1:5" x14ac:dyDescent="0.2">
      <c r="A60" s="126">
        <v>5511</v>
      </c>
      <c r="B60" s="229" t="s">
        <v>364</v>
      </c>
      <c r="C60" s="232">
        <v>0</v>
      </c>
      <c r="D60" s="232">
        <v>0</v>
      </c>
      <c r="E60" s="127"/>
    </row>
    <row r="61" spans="1:5" x14ac:dyDescent="0.2">
      <c r="A61" s="126">
        <v>5512</v>
      </c>
      <c r="B61" s="229" t="s">
        <v>365</v>
      </c>
      <c r="C61" s="232">
        <v>0</v>
      </c>
      <c r="D61" s="232">
        <v>0</v>
      </c>
      <c r="E61" s="127"/>
    </row>
    <row r="62" spans="1:5" x14ac:dyDescent="0.2">
      <c r="A62" s="126">
        <v>5513</v>
      </c>
      <c r="B62" s="229" t="s">
        <v>366</v>
      </c>
      <c r="C62" s="232">
        <v>0</v>
      </c>
      <c r="D62" s="232">
        <v>0</v>
      </c>
      <c r="E62" s="127"/>
    </row>
    <row r="63" spans="1:5" x14ac:dyDescent="0.2">
      <c r="A63" s="126">
        <v>5514</v>
      </c>
      <c r="B63" s="229" t="s">
        <v>367</v>
      </c>
      <c r="C63" s="232">
        <v>0</v>
      </c>
      <c r="D63" s="232">
        <v>0</v>
      </c>
      <c r="E63" s="127"/>
    </row>
    <row r="64" spans="1:5" x14ac:dyDescent="0.2">
      <c r="A64" s="126">
        <v>5515</v>
      </c>
      <c r="B64" s="229" t="s">
        <v>368</v>
      </c>
      <c r="C64" s="232">
        <v>0</v>
      </c>
      <c r="D64" s="232">
        <v>437762.52</v>
      </c>
      <c r="E64" s="127"/>
    </row>
    <row r="65" spans="1:5" x14ac:dyDescent="0.2">
      <c r="A65" s="126">
        <v>5516</v>
      </c>
      <c r="B65" s="229" t="s">
        <v>369</v>
      </c>
      <c r="C65" s="232">
        <v>0</v>
      </c>
      <c r="D65" s="232">
        <v>0</v>
      </c>
      <c r="E65" s="127"/>
    </row>
    <row r="66" spans="1:5" x14ac:dyDescent="0.2">
      <c r="A66" s="126">
        <v>5517</v>
      </c>
      <c r="B66" s="229" t="s">
        <v>370</v>
      </c>
      <c r="C66" s="232">
        <v>0</v>
      </c>
      <c r="D66" s="232">
        <v>244</v>
      </c>
      <c r="E66" s="127"/>
    </row>
    <row r="67" spans="1:5" x14ac:dyDescent="0.2">
      <c r="A67" s="126">
        <v>5518</v>
      </c>
      <c r="B67" s="229" t="s">
        <v>41</v>
      </c>
      <c r="C67" s="232">
        <v>0</v>
      </c>
      <c r="D67" s="232">
        <v>0</v>
      </c>
      <c r="E67" s="127"/>
    </row>
    <row r="68" spans="1:5" x14ac:dyDescent="0.2">
      <c r="A68" s="126">
        <v>5520</v>
      </c>
      <c r="B68" s="229" t="s">
        <v>40</v>
      </c>
      <c r="C68" s="232">
        <f>SUM(C69:C70)</f>
        <v>0</v>
      </c>
      <c r="D68" s="232">
        <f>SUM(D69:D70)</f>
        <v>0</v>
      </c>
      <c r="E68" s="127"/>
    </row>
    <row r="69" spans="1:5" x14ac:dyDescent="0.2">
      <c r="A69" s="126">
        <v>5521</v>
      </c>
      <c r="B69" s="229" t="s">
        <v>371</v>
      </c>
      <c r="C69" s="232">
        <v>0</v>
      </c>
      <c r="D69" s="232">
        <v>0</v>
      </c>
      <c r="E69" s="127"/>
    </row>
    <row r="70" spans="1:5" x14ac:dyDescent="0.2">
      <c r="A70" s="126">
        <v>5522</v>
      </c>
      <c r="B70" s="229" t="s">
        <v>372</v>
      </c>
      <c r="C70" s="232">
        <v>0</v>
      </c>
      <c r="D70" s="232">
        <v>0</v>
      </c>
      <c r="E70" s="127"/>
    </row>
    <row r="71" spans="1:5" x14ac:dyDescent="0.2">
      <c r="A71" s="126">
        <v>5530</v>
      </c>
      <c r="B71" s="229" t="s">
        <v>373</v>
      </c>
      <c r="C71" s="232">
        <f>SUM(C72:C76)</f>
        <v>0</v>
      </c>
      <c r="D71" s="232">
        <f>SUM(D72:D76)</f>
        <v>0</v>
      </c>
      <c r="E71" s="127"/>
    </row>
    <row r="72" spans="1:5" x14ac:dyDescent="0.2">
      <c r="A72" s="126">
        <v>5531</v>
      </c>
      <c r="B72" s="229" t="s">
        <v>374</v>
      </c>
      <c r="C72" s="232">
        <v>0</v>
      </c>
      <c r="D72" s="232">
        <v>0</v>
      </c>
      <c r="E72" s="127"/>
    </row>
    <row r="73" spans="1:5" x14ac:dyDescent="0.2">
      <c r="A73" s="126">
        <v>5532</v>
      </c>
      <c r="B73" s="229" t="s">
        <v>375</v>
      </c>
      <c r="C73" s="232">
        <v>0</v>
      </c>
      <c r="D73" s="232">
        <v>0</v>
      </c>
      <c r="E73" s="127"/>
    </row>
    <row r="74" spans="1:5" x14ac:dyDescent="0.2">
      <c r="A74" s="126">
        <v>5533</v>
      </c>
      <c r="B74" s="229" t="s">
        <v>376</v>
      </c>
      <c r="C74" s="232">
        <v>0</v>
      </c>
      <c r="D74" s="232">
        <v>0</v>
      </c>
      <c r="E74" s="127"/>
    </row>
    <row r="75" spans="1:5" x14ac:dyDescent="0.2">
      <c r="A75" s="126">
        <v>5534</v>
      </c>
      <c r="B75" s="229" t="s">
        <v>377</v>
      </c>
      <c r="C75" s="232">
        <v>0</v>
      </c>
      <c r="D75" s="232">
        <v>0</v>
      </c>
      <c r="E75" s="127"/>
    </row>
    <row r="76" spans="1:5" x14ac:dyDescent="0.2">
      <c r="A76" s="126">
        <v>5535</v>
      </c>
      <c r="B76" s="229" t="s">
        <v>378</v>
      </c>
      <c r="C76" s="232">
        <v>0</v>
      </c>
      <c r="D76" s="232">
        <v>0</v>
      </c>
      <c r="E76" s="127"/>
    </row>
    <row r="77" spans="1:5" x14ac:dyDescent="0.2">
      <c r="A77" s="126">
        <v>5590</v>
      </c>
      <c r="B77" s="229" t="s">
        <v>379</v>
      </c>
      <c r="C77" s="232">
        <f>SUM(C78:C85)</f>
        <v>0</v>
      </c>
      <c r="D77" s="232">
        <f>SUM(D78:D85)</f>
        <v>0</v>
      </c>
      <c r="E77" s="127"/>
    </row>
    <row r="78" spans="1:5" x14ac:dyDescent="0.2">
      <c r="A78" s="126">
        <v>5591</v>
      </c>
      <c r="B78" s="229" t="s">
        <v>380</v>
      </c>
      <c r="C78" s="232">
        <v>0</v>
      </c>
      <c r="D78" s="232">
        <v>0</v>
      </c>
      <c r="E78" s="127"/>
    </row>
    <row r="79" spans="1:5" x14ac:dyDescent="0.2">
      <c r="A79" s="126">
        <v>5592</v>
      </c>
      <c r="B79" s="229" t="s">
        <v>381</v>
      </c>
      <c r="C79" s="232">
        <v>0</v>
      </c>
      <c r="D79" s="232">
        <v>0</v>
      </c>
      <c r="E79" s="127"/>
    </row>
    <row r="80" spans="1:5" x14ac:dyDescent="0.2">
      <c r="A80" s="126">
        <v>5593</v>
      </c>
      <c r="B80" s="229" t="s">
        <v>382</v>
      </c>
      <c r="C80" s="232">
        <v>0</v>
      </c>
      <c r="D80" s="232">
        <v>0</v>
      </c>
      <c r="E80" s="127"/>
    </row>
    <row r="81" spans="1:5" x14ac:dyDescent="0.2">
      <c r="A81" s="126">
        <v>5594</v>
      </c>
      <c r="B81" s="229" t="s">
        <v>383</v>
      </c>
      <c r="C81" s="232">
        <v>0</v>
      </c>
      <c r="D81" s="232">
        <v>0</v>
      </c>
      <c r="E81" s="127"/>
    </row>
    <row r="82" spans="1:5" x14ac:dyDescent="0.2">
      <c r="A82" s="126">
        <v>5595</v>
      </c>
      <c r="B82" s="229" t="s">
        <v>384</v>
      </c>
      <c r="C82" s="232">
        <v>0</v>
      </c>
      <c r="D82" s="232">
        <v>0</v>
      </c>
      <c r="E82" s="127"/>
    </row>
    <row r="83" spans="1:5" x14ac:dyDescent="0.2">
      <c r="A83" s="126">
        <v>5596</v>
      </c>
      <c r="B83" s="229" t="s">
        <v>279</v>
      </c>
      <c r="C83" s="232">
        <v>0</v>
      </c>
      <c r="D83" s="232">
        <v>0</v>
      </c>
      <c r="E83" s="127"/>
    </row>
    <row r="84" spans="1:5" x14ac:dyDescent="0.2">
      <c r="A84" s="126">
        <v>5597</v>
      </c>
      <c r="B84" s="229" t="s">
        <v>385</v>
      </c>
      <c r="C84" s="232">
        <v>0</v>
      </c>
      <c r="D84" s="232">
        <v>0</v>
      </c>
      <c r="E84" s="127"/>
    </row>
    <row r="85" spans="1:5" x14ac:dyDescent="0.2">
      <c r="A85" s="126">
        <v>5599</v>
      </c>
      <c r="B85" s="229" t="s">
        <v>386</v>
      </c>
      <c r="C85" s="232">
        <v>0</v>
      </c>
      <c r="D85" s="232">
        <v>0</v>
      </c>
      <c r="E85" s="127"/>
    </row>
    <row r="86" spans="1:5" x14ac:dyDescent="0.2">
      <c r="A86" s="135">
        <v>5600</v>
      </c>
      <c r="B86" s="233" t="s">
        <v>39</v>
      </c>
      <c r="C86" s="234">
        <f>C87</f>
        <v>0</v>
      </c>
      <c r="D86" s="234">
        <f>D87</f>
        <v>0</v>
      </c>
      <c r="E86" s="127"/>
    </row>
    <row r="87" spans="1:5" x14ac:dyDescent="0.2">
      <c r="A87" s="126">
        <v>5610</v>
      </c>
      <c r="B87" s="229" t="s">
        <v>387</v>
      </c>
      <c r="C87" s="232">
        <f>C88</f>
        <v>0</v>
      </c>
      <c r="D87" s="232">
        <f>D88</f>
        <v>0</v>
      </c>
      <c r="E87" s="127"/>
    </row>
    <row r="88" spans="1:5" x14ac:dyDescent="0.2">
      <c r="A88" s="126">
        <v>5611</v>
      </c>
      <c r="B88" s="229" t="s">
        <v>388</v>
      </c>
      <c r="C88" s="232">
        <v>0</v>
      </c>
      <c r="D88" s="232">
        <v>0</v>
      </c>
      <c r="E88" s="127"/>
    </row>
    <row r="89" spans="1:5" x14ac:dyDescent="0.2">
      <c r="A89" s="135">
        <v>2110</v>
      </c>
      <c r="B89" s="239" t="s">
        <v>535</v>
      </c>
      <c r="C89" s="234">
        <f>SUM(C90:C94)</f>
        <v>-0.04</v>
      </c>
      <c r="D89" s="234">
        <f>SUM(D90:D94)</f>
        <v>480820.10000000003</v>
      </c>
      <c r="E89" s="127"/>
    </row>
    <row r="90" spans="1:5" x14ac:dyDescent="0.2">
      <c r="A90" s="126">
        <v>2111</v>
      </c>
      <c r="B90" s="229" t="s">
        <v>536</v>
      </c>
      <c r="C90" s="232">
        <v>0</v>
      </c>
      <c r="D90" s="232">
        <v>175090.26</v>
      </c>
      <c r="E90" s="127"/>
    </row>
    <row r="91" spans="1:5" x14ac:dyDescent="0.2">
      <c r="A91" s="126">
        <v>2112</v>
      </c>
      <c r="B91" s="229" t="s">
        <v>537</v>
      </c>
      <c r="C91" s="232">
        <v>-0.04</v>
      </c>
      <c r="D91" s="232">
        <v>268666.69</v>
      </c>
      <c r="E91" s="127"/>
    </row>
    <row r="92" spans="1:5" x14ac:dyDescent="0.2">
      <c r="A92" s="126">
        <v>2112</v>
      </c>
      <c r="B92" s="229" t="s">
        <v>538</v>
      </c>
      <c r="C92" s="232">
        <v>0</v>
      </c>
      <c r="D92" s="232">
        <v>37063.15</v>
      </c>
      <c r="E92" s="127"/>
    </row>
    <row r="93" spans="1:5" x14ac:dyDescent="0.2">
      <c r="A93" s="126">
        <v>2115</v>
      </c>
      <c r="B93" s="229" t="s">
        <v>539</v>
      </c>
      <c r="C93" s="232">
        <v>0</v>
      </c>
      <c r="D93" s="232">
        <v>0</v>
      </c>
      <c r="E93" s="127"/>
    </row>
    <row r="94" spans="1:5" x14ac:dyDescent="0.2">
      <c r="A94" s="126">
        <v>2114</v>
      </c>
      <c r="B94" s="229" t="s">
        <v>540</v>
      </c>
      <c r="C94" s="232">
        <v>0</v>
      </c>
      <c r="D94" s="232">
        <v>0</v>
      </c>
      <c r="E94" s="127"/>
    </row>
    <row r="95" spans="1:5" x14ac:dyDescent="0.2">
      <c r="A95" s="126"/>
      <c r="B95" s="236" t="s">
        <v>541</v>
      </c>
      <c r="C95" s="234">
        <f>+C96</f>
        <v>0</v>
      </c>
      <c r="D95" s="234">
        <f>+D96</f>
        <v>0</v>
      </c>
      <c r="E95" s="127"/>
    </row>
    <row r="96" spans="1:5" x14ac:dyDescent="0.2">
      <c r="A96" s="137">
        <v>3100</v>
      </c>
      <c r="B96" s="240" t="s">
        <v>556</v>
      </c>
      <c r="C96" s="141">
        <f>SUM(C97:C100)</f>
        <v>0</v>
      </c>
      <c r="D96" s="141">
        <f>SUM(D97:D100)</f>
        <v>0</v>
      </c>
      <c r="E96" s="127"/>
    </row>
    <row r="97" spans="1:5" x14ac:dyDescent="0.2">
      <c r="A97" s="139"/>
      <c r="B97" s="241" t="s">
        <v>557</v>
      </c>
      <c r="C97" s="142">
        <v>0</v>
      </c>
      <c r="D97" s="142">
        <v>0</v>
      </c>
      <c r="E97" s="127"/>
    </row>
    <row r="98" spans="1:5" x14ac:dyDescent="0.2">
      <c r="A98" s="139"/>
      <c r="B98" s="241" t="s">
        <v>558</v>
      </c>
      <c r="C98" s="142">
        <v>0</v>
      </c>
      <c r="D98" s="142">
        <v>0</v>
      </c>
      <c r="E98" s="127"/>
    </row>
    <row r="99" spans="1:5" x14ac:dyDescent="0.2">
      <c r="A99" s="139"/>
      <c r="B99" s="241" t="s">
        <v>559</v>
      </c>
      <c r="C99" s="142">
        <v>0</v>
      </c>
      <c r="D99" s="142">
        <v>0</v>
      </c>
      <c r="E99" s="127"/>
    </row>
    <row r="100" spans="1:5" x14ac:dyDescent="0.2">
      <c r="A100" s="139"/>
      <c r="B100" s="241" t="s">
        <v>560</v>
      </c>
      <c r="C100" s="142">
        <v>0</v>
      </c>
      <c r="D100" s="142">
        <v>0</v>
      </c>
      <c r="E100" s="127"/>
    </row>
    <row r="101" spans="1:5" x14ac:dyDescent="0.2">
      <c r="A101" s="139"/>
      <c r="B101" s="242" t="s">
        <v>561</v>
      </c>
      <c r="C101" s="138">
        <f>+C102</f>
        <v>0</v>
      </c>
      <c r="D101" s="138">
        <f>+D102</f>
        <v>0</v>
      </c>
      <c r="E101" s="127"/>
    </row>
    <row r="102" spans="1:5" x14ac:dyDescent="0.2">
      <c r="A102" s="137">
        <v>1270</v>
      </c>
      <c r="B102" s="237" t="s">
        <v>176</v>
      </c>
      <c r="C102" s="141">
        <f>+C103</f>
        <v>0</v>
      </c>
      <c r="D102" s="141">
        <f>+D103</f>
        <v>0</v>
      </c>
      <c r="E102" s="127"/>
    </row>
    <row r="103" spans="1:5" x14ac:dyDescent="0.2">
      <c r="A103" s="139">
        <v>1273</v>
      </c>
      <c r="B103" s="238" t="s">
        <v>562</v>
      </c>
      <c r="C103" s="142">
        <v>0</v>
      </c>
      <c r="D103" s="142">
        <v>0</v>
      </c>
      <c r="E103" s="127"/>
    </row>
    <row r="104" spans="1:5" x14ac:dyDescent="0.2">
      <c r="A104" s="139"/>
      <c r="B104" s="242" t="s">
        <v>563</v>
      </c>
      <c r="C104" s="138">
        <f>+C105+C107</f>
        <v>463112.29</v>
      </c>
      <c r="D104" s="138">
        <f>+D105+D107</f>
        <v>0</v>
      </c>
      <c r="E104" s="127"/>
    </row>
    <row r="105" spans="1:5" x14ac:dyDescent="0.2">
      <c r="A105" s="137">
        <v>4300</v>
      </c>
      <c r="B105" s="240" t="s">
        <v>564</v>
      </c>
      <c r="C105" s="141">
        <f>+C106</f>
        <v>463112.29</v>
      </c>
      <c r="D105" s="243">
        <f>+D106</f>
        <v>0</v>
      </c>
      <c r="E105" s="127"/>
    </row>
    <row r="106" spans="1:5" x14ac:dyDescent="0.2">
      <c r="A106" s="139">
        <v>4399</v>
      </c>
      <c r="B106" s="241" t="s">
        <v>276</v>
      </c>
      <c r="C106" s="142">
        <v>463112.29</v>
      </c>
      <c r="D106" s="142">
        <v>0</v>
      </c>
      <c r="E106" s="127"/>
    </row>
    <row r="107" spans="1:5" x14ac:dyDescent="0.2">
      <c r="A107" s="135">
        <v>1120</v>
      </c>
      <c r="B107" s="239" t="s">
        <v>542</v>
      </c>
      <c r="C107" s="234">
        <f>SUM(C108:C116)</f>
        <v>0</v>
      </c>
      <c r="D107" s="234">
        <f>SUM(D108:D116)</f>
        <v>0</v>
      </c>
      <c r="E107" s="127"/>
    </row>
    <row r="108" spans="1:5" x14ac:dyDescent="0.2">
      <c r="A108" s="126">
        <v>1124</v>
      </c>
      <c r="B108" s="244" t="s">
        <v>543</v>
      </c>
      <c r="C108" s="245">
        <v>0</v>
      </c>
      <c r="D108" s="232">
        <v>0</v>
      </c>
      <c r="E108" s="127"/>
    </row>
    <row r="109" spans="1:5" x14ac:dyDescent="0.2">
      <c r="A109" s="126">
        <v>1124</v>
      </c>
      <c r="B109" s="244" t="s">
        <v>544</v>
      </c>
      <c r="C109" s="245">
        <v>0</v>
      </c>
      <c r="D109" s="232">
        <v>0</v>
      </c>
      <c r="E109" s="127"/>
    </row>
    <row r="110" spans="1:5" x14ac:dyDescent="0.2">
      <c r="A110" s="126">
        <v>1124</v>
      </c>
      <c r="B110" s="244" t="s">
        <v>545</v>
      </c>
      <c r="C110" s="245">
        <v>0</v>
      </c>
      <c r="D110" s="232">
        <v>0</v>
      </c>
      <c r="E110" s="127"/>
    </row>
    <row r="111" spans="1:5" x14ac:dyDescent="0.2">
      <c r="A111" s="126">
        <v>1124</v>
      </c>
      <c r="B111" s="244" t="s">
        <v>546</v>
      </c>
      <c r="C111" s="245">
        <v>0</v>
      </c>
      <c r="D111" s="232">
        <v>0</v>
      </c>
      <c r="E111" s="127"/>
    </row>
    <row r="112" spans="1:5" x14ac:dyDescent="0.2">
      <c r="A112" s="126">
        <v>1124</v>
      </c>
      <c r="B112" s="244" t="s">
        <v>547</v>
      </c>
      <c r="C112" s="232">
        <v>0</v>
      </c>
      <c r="D112" s="232">
        <v>0</v>
      </c>
      <c r="E112" s="127"/>
    </row>
    <row r="113" spans="1:5" x14ac:dyDescent="0.2">
      <c r="A113" s="126">
        <v>1124</v>
      </c>
      <c r="B113" s="244" t="s">
        <v>548</v>
      </c>
      <c r="C113" s="232">
        <v>0</v>
      </c>
      <c r="D113" s="232">
        <v>0</v>
      </c>
      <c r="E113" s="127"/>
    </row>
    <row r="114" spans="1:5" x14ac:dyDescent="0.2">
      <c r="A114" s="126">
        <v>1122</v>
      </c>
      <c r="B114" s="244" t="s">
        <v>549</v>
      </c>
      <c r="C114" s="232">
        <v>0</v>
      </c>
      <c r="D114" s="232">
        <v>0</v>
      </c>
      <c r="E114" s="127"/>
    </row>
    <row r="115" spans="1:5" x14ac:dyDescent="0.2">
      <c r="A115" s="126">
        <v>1122</v>
      </c>
      <c r="B115" s="244" t="s">
        <v>550</v>
      </c>
      <c r="C115" s="245">
        <v>0</v>
      </c>
      <c r="D115" s="232">
        <v>0</v>
      </c>
      <c r="E115" s="127"/>
    </row>
    <row r="116" spans="1:5" x14ac:dyDescent="0.2">
      <c r="A116" s="126">
        <v>1122</v>
      </c>
      <c r="B116" s="244" t="s">
        <v>551</v>
      </c>
      <c r="C116" s="232">
        <v>0</v>
      </c>
      <c r="D116" s="232">
        <v>0</v>
      </c>
      <c r="E116" s="127"/>
    </row>
    <row r="117" spans="1:5" x14ac:dyDescent="0.2">
      <c r="A117" s="126">
        <v>5120</v>
      </c>
      <c r="B117" s="244" t="s">
        <v>148</v>
      </c>
      <c r="C117" s="232">
        <v>0</v>
      </c>
      <c r="D117" s="232">
        <v>0</v>
      </c>
      <c r="E117" s="127"/>
    </row>
    <row r="118" spans="1:5" x14ac:dyDescent="0.2">
      <c r="A118" s="126">
        <v>5120</v>
      </c>
      <c r="B118" s="244" t="s">
        <v>148</v>
      </c>
      <c r="C118" s="232">
        <v>0</v>
      </c>
      <c r="D118" s="232">
        <v>0</v>
      </c>
      <c r="E118" s="127"/>
    </row>
    <row r="119" spans="1:5" ht="12" thickBot="1" x14ac:dyDescent="0.25">
      <c r="A119" s="143"/>
      <c r="B119" s="144" t="s">
        <v>552</v>
      </c>
      <c r="C119" s="145">
        <f>C42+C43+C95-C101-C104</f>
        <v>4807258.5999999996</v>
      </c>
      <c r="D119" s="145">
        <f>D42+D43+D95-D101-D104</f>
        <v>4800242.2</v>
      </c>
      <c r="E119" s="131"/>
    </row>
    <row r="120" spans="1:5" ht="12" thickBot="1" x14ac:dyDescent="0.25">
      <c r="A120" s="129" t="s">
        <v>530</v>
      </c>
      <c r="B120" s="130"/>
      <c r="C120" s="130"/>
      <c r="D120" s="130"/>
      <c r="E120" s="131"/>
    </row>
    <row r="122" spans="1:5" x14ac:dyDescent="0.2">
      <c r="B122" s="73" t="s">
        <v>575</v>
      </c>
      <c r="C122" s="73" t="s">
        <v>576</v>
      </c>
      <c r="D122" s="1"/>
    </row>
    <row r="123" spans="1:5" x14ac:dyDescent="0.2">
      <c r="B123" s="73"/>
      <c r="C123" s="73"/>
      <c r="D123" s="1"/>
    </row>
    <row r="124" spans="1:5" x14ac:dyDescent="0.2">
      <c r="B124" s="73"/>
      <c r="C124" s="73"/>
      <c r="D124" s="1"/>
    </row>
    <row r="125" spans="1:5" x14ac:dyDescent="0.2">
      <c r="B125" s="73"/>
      <c r="C125" s="73"/>
      <c r="D125" s="1"/>
    </row>
    <row r="126" spans="1:5" x14ac:dyDescent="0.2">
      <c r="B126" s="73" t="s">
        <v>577</v>
      </c>
      <c r="C126" s="73" t="s">
        <v>578</v>
      </c>
      <c r="D126" s="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56:D57 D47:D54 C41" xr:uid="{00000000-0002-0000-0700-000000000000}"/>
    <dataValidation allowBlank="1" showInputMessage="1" showErrorMessage="1" prompt="Saldo al 31 de diciembre del año anterior que se presenta" sqref="D7 D41" xr:uid="{00000000-0002-0000-0700-000001000000}"/>
    <dataValidation allowBlank="1" showInputMessage="1" showErrorMessage="1" prompt="Importe del trimestre anterior" sqref="D55 D46 C43:D43 C46:C57" xr:uid="{00000000-0002-0000-0700-000002000000}"/>
  </dataValidations>
  <pageMargins left="0.70866141732283472" right="0.70866141732283472" top="0.74803149606299213" bottom="0.74803149606299213" header="0.31496062992125984" footer="0.31496062992125984"/>
  <pageSetup scale="65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28"/>
  <sheetViews>
    <sheetView showGridLines="0" workbookViewId="0">
      <selection activeCell="C5" sqref="C5"/>
    </sheetView>
  </sheetViews>
  <sheetFormatPr baseColWidth="10" defaultColWidth="11.42578125" defaultRowHeight="11.25" x14ac:dyDescent="0.2"/>
  <cols>
    <col min="1" max="1" width="3.42578125" style="17" customWidth="1"/>
    <col min="2" max="2" width="63.140625" style="17" customWidth="1"/>
    <col min="3" max="3" width="17.5703125" style="17" customWidth="1"/>
    <col min="4" max="16384" width="11.42578125" style="17"/>
  </cols>
  <sheetData>
    <row r="1" spans="1:3" s="16" customFormat="1" ht="18" customHeight="1" x14ac:dyDescent="0.25">
      <c r="A1" s="170" t="s">
        <v>573</v>
      </c>
      <c r="B1" s="171"/>
      <c r="C1" s="172"/>
    </row>
    <row r="2" spans="1:3" s="16" customFormat="1" ht="18" customHeight="1" x14ac:dyDescent="0.25">
      <c r="A2" s="173" t="s">
        <v>518</v>
      </c>
      <c r="B2" s="174"/>
      <c r="C2" s="175"/>
    </row>
    <row r="3" spans="1:3" s="16" customFormat="1" ht="18" customHeight="1" x14ac:dyDescent="0.25">
      <c r="A3" s="173" t="s">
        <v>574</v>
      </c>
      <c r="B3" s="174"/>
      <c r="C3" s="175"/>
    </row>
    <row r="4" spans="1:3" s="18" customFormat="1" ht="18" customHeight="1" x14ac:dyDescent="0.2">
      <c r="A4" s="176" t="s">
        <v>519</v>
      </c>
      <c r="B4" s="177"/>
      <c r="C4" s="178"/>
    </row>
    <row r="5" spans="1:3" s="18" customFormat="1" ht="18" customHeight="1" x14ac:dyDescent="0.2">
      <c r="A5" s="146"/>
      <c r="B5" s="147" t="s">
        <v>590</v>
      </c>
      <c r="C5" s="165" t="s">
        <v>591</v>
      </c>
    </row>
    <row r="6" spans="1:3" x14ac:dyDescent="0.2">
      <c r="A6" s="33" t="s">
        <v>440</v>
      </c>
      <c r="B6" s="33"/>
      <c r="C6" s="57">
        <v>10859170.65</v>
      </c>
    </row>
    <row r="7" spans="1:3" x14ac:dyDescent="0.2">
      <c r="A7" s="24"/>
      <c r="B7" s="25"/>
      <c r="C7" s="26"/>
    </row>
    <row r="8" spans="1:3" x14ac:dyDescent="0.2">
      <c r="A8" s="33" t="s">
        <v>441</v>
      </c>
      <c r="B8" s="33"/>
      <c r="C8" s="57">
        <f>SUM(C9:C14)</f>
        <v>0</v>
      </c>
    </row>
    <row r="9" spans="1:3" x14ac:dyDescent="0.2">
      <c r="A9" s="40" t="s">
        <v>442</v>
      </c>
      <c r="B9" s="39" t="s">
        <v>266</v>
      </c>
      <c r="C9" s="58">
        <v>0</v>
      </c>
    </row>
    <row r="10" spans="1:3" x14ac:dyDescent="0.2">
      <c r="A10" s="27" t="s">
        <v>443</v>
      </c>
      <c r="B10" s="28" t="s">
        <v>452</v>
      </c>
      <c r="C10" s="58">
        <v>0</v>
      </c>
    </row>
    <row r="11" spans="1:3" x14ac:dyDescent="0.2">
      <c r="A11" s="27" t="s">
        <v>444</v>
      </c>
      <c r="B11" s="28" t="s">
        <v>274</v>
      </c>
      <c r="C11" s="58">
        <v>0</v>
      </c>
    </row>
    <row r="12" spans="1:3" x14ac:dyDescent="0.2">
      <c r="A12" s="27" t="s">
        <v>445</v>
      </c>
      <c r="B12" s="28" t="s">
        <v>275</v>
      </c>
      <c r="C12" s="58">
        <v>0</v>
      </c>
    </row>
    <row r="13" spans="1:3" x14ac:dyDescent="0.2">
      <c r="A13" s="27" t="s">
        <v>446</v>
      </c>
      <c r="B13" s="28" t="s">
        <v>276</v>
      </c>
      <c r="C13" s="58">
        <v>0</v>
      </c>
    </row>
    <row r="14" spans="1:3" x14ac:dyDescent="0.2">
      <c r="A14" s="29" t="s">
        <v>447</v>
      </c>
      <c r="B14" s="30" t="s">
        <v>448</v>
      </c>
      <c r="C14" s="58">
        <v>0</v>
      </c>
    </row>
    <row r="15" spans="1:3" x14ac:dyDescent="0.2">
      <c r="A15" s="24"/>
      <c r="B15" s="31"/>
      <c r="C15" s="32"/>
    </row>
    <row r="16" spans="1:3" x14ac:dyDescent="0.2">
      <c r="A16" s="33" t="s">
        <v>42</v>
      </c>
      <c r="B16" s="25"/>
      <c r="C16" s="57">
        <f>SUM(C17:C19)</f>
        <v>0</v>
      </c>
    </row>
    <row r="17" spans="1:4" x14ac:dyDescent="0.2">
      <c r="A17" s="34">
        <v>3.1</v>
      </c>
      <c r="B17" s="28" t="s">
        <v>451</v>
      </c>
      <c r="C17" s="58">
        <v>0</v>
      </c>
    </row>
    <row r="18" spans="1:4" x14ac:dyDescent="0.2">
      <c r="A18" s="35">
        <v>3.2</v>
      </c>
      <c r="B18" s="28" t="s">
        <v>449</v>
      </c>
      <c r="C18" s="58">
        <v>0</v>
      </c>
    </row>
    <row r="19" spans="1:4" x14ac:dyDescent="0.2">
      <c r="A19" s="35">
        <v>3.3</v>
      </c>
      <c r="B19" s="30" t="s">
        <v>450</v>
      </c>
      <c r="C19" s="59">
        <v>0</v>
      </c>
    </row>
    <row r="20" spans="1:4" x14ac:dyDescent="0.2">
      <c r="A20" s="24"/>
      <c r="B20" s="36"/>
      <c r="C20" s="37"/>
    </row>
    <row r="21" spans="1:4" x14ac:dyDescent="0.2">
      <c r="A21" s="38" t="s">
        <v>565</v>
      </c>
      <c r="B21" s="38"/>
      <c r="C21" s="56">
        <f>C6+C8-C16</f>
        <v>10859170.65</v>
      </c>
    </row>
    <row r="23" spans="1:4" x14ac:dyDescent="0.2">
      <c r="B23" s="17" t="s">
        <v>530</v>
      </c>
    </row>
    <row r="24" spans="1:4" x14ac:dyDescent="0.2">
      <c r="B24" s="73" t="s">
        <v>575</v>
      </c>
      <c r="C24" s="73" t="s">
        <v>576</v>
      </c>
      <c r="D24" s="1"/>
    </row>
    <row r="25" spans="1:4" x14ac:dyDescent="0.2">
      <c r="B25" s="73"/>
      <c r="C25" s="73"/>
      <c r="D25" s="1"/>
    </row>
    <row r="26" spans="1:4" x14ac:dyDescent="0.2">
      <c r="B26" s="73"/>
      <c r="C26" s="73"/>
      <c r="D26" s="1"/>
    </row>
    <row r="27" spans="1:4" x14ac:dyDescent="0.2">
      <c r="B27" s="73"/>
      <c r="C27" s="73"/>
      <c r="D27" s="1"/>
    </row>
    <row r="28" spans="1:4" x14ac:dyDescent="0.2">
      <c r="B28" s="73" t="s">
        <v>577</v>
      </c>
      <c r="C28" s="73" t="s">
        <v>578</v>
      </c>
      <c r="D28" s="1"/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90" orientation="portrait" r:id="rId1"/>
  <ignoredErrors>
    <ignoredError sqref="A9:A1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7"/>
  <sheetViews>
    <sheetView showGridLines="0" workbookViewId="0">
      <selection activeCell="B17" sqref="B17"/>
    </sheetView>
  </sheetViews>
  <sheetFormatPr baseColWidth="10" defaultColWidth="11.42578125" defaultRowHeight="11.25" x14ac:dyDescent="0.2"/>
  <cols>
    <col min="1" max="1" width="3.5703125" style="17" customWidth="1"/>
    <col min="2" max="2" width="62.140625" style="17" customWidth="1"/>
    <col min="3" max="3" width="17.5703125" style="17" customWidth="1"/>
    <col min="4" max="16384" width="11.42578125" style="17"/>
  </cols>
  <sheetData>
    <row r="1" spans="1:3" s="19" customFormat="1" ht="18.95" customHeight="1" x14ac:dyDescent="0.25">
      <c r="A1" s="179" t="s">
        <v>573</v>
      </c>
      <c r="B1" s="180"/>
      <c r="C1" s="181"/>
    </row>
    <row r="2" spans="1:3" s="19" customFormat="1" ht="18.95" customHeight="1" x14ac:dyDescent="0.25">
      <c r="A2" s="182" t="s">
        <v>520</v>
      </c>
      <c r="B2" s="183"/>
      <c r="C2" s="184"/>
    </row>
    <row r="3" spans="1:3" s="19" customFormat="1" ht="18.95" customHeight="1" x14ac:dyDescent="0.25">
      <c r="A3" s="182" t="s">
        <v>574</v>
      </c>
      <c r="B3" s="183"/>
      <c r="C3" s="184"/>
    </row>
    <row r="4" spans="1:3" x14ac:dyDescent="0.2">
      <c r="A4" s="176" t="s">
        <v>519</v>
      </c>
      <c r="B4" s="177"/>
      <c r="C4" s="178"/>
    </row>
    <row r="5" spans="1:3" x14ac:dyDescent="0.2">
      <c r="A5" s="146"/>
      <c r="B5" s="147" t="s">
        <v>592</v>
      </c>
      <c r="C5" s="165" t="s">
        <v>591</v>
      </c>
    </row>
    <row r="6" spans="1:3" x14ac:dyDescent="0.2">
      <c r="A6" s="148" t="s">
        <v>453</v>
      </c>
      <c r="B6" s="33"/>
      <c r="C6" s="149">
        <v>5787286.8799999999</v>
      </c>
    </row>
    <row r="7" spans="1:3" x14ac:dyDescent="0.2">
      <c r="A7" s="42"/>
      <c r="B7" s="25"/>
      <c r="C7" s="43"/>
    </row>
    <row r="8" spans="1:3" x14ac:dyDescent="0.2">
      <c r="A8" s="33" t="s">
        <v>454</v>
      </c>
      <c r="B8" s="44"/>
      <c r="C8" s="57">
        <f>SUM(C9:C29)</f>
        <v>198487.16</v>
      </c>
    </row>
    <row r="9" spans="1:3" x14ac:dyDescent="0.2">
      <c r="A9" s="55">
        <v>2.1</v>
      </c>
      <c r="B9" s="48" t="s">
        <v>294</v>
      </c>
      <c r="C9" s="60">
        <v>0</v>
      </c>
    </row>
    <row r="10" spans="1:3" x14ac:dyDescent="0.2">
      <c r="A10" s="55">
        <v>2.2000000000000002</v>
      </c>
      <c r="B10" s="48" t="s">
        <v>291</v>
      </c>
      <c r="C10" s="60">
        <v>0</v>
      </c>
    </row>
    <row r="11" spans="1:3" x14ac:dyDescent="0.2">
      <c r="A11" s="53">
        <v>2.2999999999999998</v>
      </c>
      <c r="B11" s="41" t="s">
        <v>161</v>
      </c>
      <c r="C11" s="60">
        <v>0</v>
      </c>
    </row>
    <row r="12" spans="1:3" x14ac:dyDescent="0.2">
      <c r="A12" s="53">
        <v>2.4</v>
      </c>
      <c r="B12" s="41" t="s">
        <v>162</v>
      </c>
      <c r="C12" s="60">
        <v>0</v>
      </c>
    </row>
    <row r="13" spans="1:3" x14ac:dyDescent="0.2">
      <c r="A13" s="53">
        <v>2.5</v>
      </c>
      <c r="B13" s="41" t="s">
        <v>163</v>
      </c>
      <c r="C13" s="60">
        <v>0</v>
      </c>
    </row>
    <row r="14" spans="1:3" x14ac:dyDescent="0.2">
      <c r="A14" s="53">
        <v>2.6</v>
      </c>
      <c r="B14" s="41" t="s">
        <v>164</v>
      </c>
      <c r="C14" s="60">
        <v>0</v>
      </c>
    </row>
    <row r="15" spans="1:3" x14ac:dyDescent="0.2">
      <c r="A15" s="53">
        <v>2.7</v>
      </c>
      <c r="B15" s="41" t="s">
        <v>165</v>
      </c>
      <c r="C15" s="60">
        <v>0</v>
      </c>
    </row>
    <row r="16" spans="1:3" x14ac:dyDescent="0.2">
      <c r="A16" s="53">
        <v>2.8</v>
      </c>
      <c r="B16" s="41" t="s">
        <v>166</v>
      </c>
      <c r="C16" s="60">
        <v>0</v>
      </c>
    </row>
    <row r="17" spans="1:3" x14ac:dyDescent="0.2">
      <c r="A17" s="53">
        <v>2.9</v>
      </c>
      <c r="B17" s="41" t="s">
        <v>168</v>
      </c>
      <c r="C17" s="60">
        <v>0</v>
      </c>
    </row>
    <row r="18" spans="1:3" x14ac:dyDescent="0.2">
      <c r="A18" s="53" t="s">
        <v>455</v>
      </c>
      <c r="B18" s="41" t="s">
        <v>456</v>
      </c>
      <c r="C18" s="60">
        <v>0</v>
      </c>
    </row>
    <row r="19" spans="1:3" x14ac:dyDescent="0.2">
      <c r="A19" s="53" t="s">
        <v>481</v>
      </c>
      <c r="B19" s="41" t="s">
        <v>170</v>
      </c>
      <c r="C19" s="60">
        <v>0</v>
      </c>
    </row>
    <row r="20" spans="1:3" x14ac:dyDescent="0.2">
      <c r="A20" s="53" t="s">
        <v>482</v>
      </c>
      <c r="B20" s="41" t="s">
        <v>457</v>
      </c>
      <c r="C20" s="60">
        <v>0</v>
      </c>
    </row>
    <row r="21" spans="1:3" x14ac:dyDescent="0.2">
      <c r="A21" s="53" t="s">
        <v>483</v>
      </c>
      <c r="B21" s="41" t="s">
        <v>458</v>
      </c>
      <c r="C21" s="60">
        <v>0</v>
      </c>
    </row>
    <row r="22" spans="1:3" x14ac:dyDescent="0.2">
      <c r="A22" s="53" t="s">
        <v>484</v>
      </c>
      <c r="B22" s="41" t="s">
        <v>459</v>
      </c>
      <c r="C22" s="60">
        <v>0</v>
      </c>
    </row>
    <row r="23" spans="1:3" x14ac:dyDescent="0.2">
      <c r="A23" s="53" t="s">
        <v>460</v>
      </c>
      <c r="B23" s="41" t="s">
        <v>461</v>
      </c>
      <c r="C23" s="60">
        <v>0</v>
      </c>
    </row>
    <row r="24" spans="1:3" x14ac:dyDescent="0.2">
      <c r="A24" s="53" t="s">
        <v>462</v>
      </c>
      <c r="B24" s="41" t="s">
        <v>463</v>
      </c>
      <c r="C24" s="60">
        <v>0</v>
      </c>
    </row>
    <row r="25" spans="1:3" x14ac:dyDescent="0.2">
      <c r="A25" s="53" t="s">
        <v>464</v>
      </c>
      <c r="B25" s="41" t="s">
        <v>465</v>
      </c>
      <c r="C25" s="60">
        <v>0</v>
      </c>
    </row>
    <row r="26" spans="1:3" x14ac:dyDescent="0.2">
      <c r="A26" s="53" t="s">
        <v>466</v>
      </c>
      <c r="B26" s="41" t="s">
        <v>467</v>
      </c>
      <c r="C26" s="60">
        <v>0</v>
      </c>
    </row>
    <row r="27" spans="1:3" x14ac:dyDescent="0.2">
      <c r="A27" s="53" t="s">
        <v>468</v>
      </c>
      <c r="B27" s="41" t="s">
        <v>469</v>
      </c>
      <c r="C27" s="60">
        <v>0</v>
      </c>
    </row>
    <row r="28" spans="1:3" x14ac:dyDescent="0.2">
      <c r="A28" s="53" t="s">
        <v>470</v>
      </c>
      <c r="B28" s="41" t="s">
        <v>471</v>
      </c>
      <c r="C28" s="60">
        <v>0</v>
      </c>
    </row>
    <row r="29" spans="1:3" x14ac:dyDescent="0.2">
      <c r="A29" s="53" t="s">
        <v>472</v>
      </c>
      <c r="B29" s="48" t="s">
        <v>473</v>
      </c>
      <c r="C29" s="60">
        <v>198487.16</v>
      </c>
    </row>
    <row r="30" spans="1:3" x14ac:dyDescent="0.2">
      <c r="A30" s="54"/>
      <c r="B30" s="49"/>
      <c r="C30" s="50"/>
    </row>
    <row r="31" spans="1:3" x14ac:dyDescent="0.2">
      <c r="A31" s="51" t="s">
        <v>474</v>
      </c>
      <c r="B31" s="52"/>
      <c r="C31" s="61">
        <f>SUM(C32:C38)</f>
        <v>0</v>
      </c>
    </row>
    <row r="32" spans="1:3" x14ac:dyDescent="0.2">
      <c r="A32" s="53" t="s">
        <v>475</v>
      </c>
      <c r="B32" s="41" t="s">
        <v>363</v>
      </c>
      <c r="C32" s="60">
        <v>0</v>
      </c>
    </row>
    <row r="33" spans="1:4" x14ac:dyDescent="0.2">
      <c r="A33" s="53" t="s">
        <v>476</v>
      </c>
      <c r="B33" s="41" t="s">
        <v>40</v>
      </c>
      <c r="C33" s="60">
        <v>0</v>
      </c>
    </row>
    <row r="34" spans="1:4" x14ac:dyDescent="0.2">
      <c r="A34" s="53" t="s">
        <v>477</v>
      </c>
      <c r="B34" s="41" t="s">
        <v>373</v>
      </c>
      <c r="C34" s="60">
        <v>0</v>
      </c>
    </row>
    <row r="35" spans="1:4" x14ac:dyDescent="0.2">
      <c r="A35" s="53" t="s">
        <v>478</v>
      </c>
      <c r="B35" s="41" t="s">
        <v>379</v>
      </c>
      <c r="C35" s="60">
        <v>0</v>
      </c>
    </row>
    <row r="36" spans="1:4" x14ac:dyDescent="0.2">
      <c r="A36" s="53" t="s">
        <v>479</v>
      </c>
      <c r="B36" s="41" t="s">
        <v>387</v>
      </c>
      <c r="C36" s="60">
        <v>0</v>
      </c>
    </row>
    <row r="37" spans="1:4" x14ac:dyDescent="0.2">
      <c r="A37" s="53" t="s">
        <v>568</v>
      </c>
      <c r="B37" s="41" t="s">
        <v>291</v>
      </c>
      <c r="C37" s="60">
        <v>0</v>
      </c>
    </row>
    <row r="38" spans="1:4" x14ac:dyDescent="0.2">
      <c r="A38" s="53" t="s">
        <v>569</v>
      </c>
      <c r="B38" s="48" t="s">
        <v>480</v>
      </c>
      <c r="C38" s="62">
        <v>0</v>
      </c>
    </row>
    <row r="39" spans="1:4" x14ac:dyDescent="0.2">
      <c r="A39" s="42"/>
      <c r="B39" s="45"/>
      <c r="C39" s="46"/>
    </row>
    <row r="40" spans="1:4" x14ac:dyDescent="0.2">
      <c r="A40" s="47" t="s">
        <v>566</v>
      </c>
      <c r="B40" s="23"/>
      <c r="C40" s="56">
        <f>C6-C8+C31</f>
        <v>5588799.7199999997</v>
      </c>
    </row>
    <row r="42" spans="1:4" x14ac:dyDescent="0.2">
      <c r="B42" s="17" t="s">
        <v>530</v>
      </c>
    </row>
    <row r="43" spans="1:4" x14ac:dyDescent="0.2">
      <c r="B43" s="73" t="s">
        <v>575</v>
      </c>
      <c r="C43" s="73" t="s">
        <v>576</v>
      </c>
      <c r="D43" s="1"/>
    </row>
    <row r="44" spans="1:4" x14ac:dyDescent="0.2">
      <c r="B44" s="73"/>
      <c r="C44" s="73"/>
      <c r="D44" s="1"/>
    </row>
    <row r="45" spans="1:4" x14ac:dyDescent="0.2">
      <c r="B45" s="73"/>
      <c r="C45" s="73"/>
      <c r="D45" s="1"/>
    </row>
    <row r="46" spans="1:4" x14ac:dyDescent="0.2">
      <c r="B46" s="73"/>
      <c r="C46" s="73"/>
      <c r="D46" s="1"/>
    </row>
    <row r="47" spans="1:4" x14ac:dyDescent="0.2">
      <c r="B47" s="73" t="s">
        <v>577</v>
      </c>
      <c r="C47" s="73" t="s">
        <v>578</v>
      </c>
      <c r="D47" s="1"/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69"/>
  <sheetViews>
    <sheetView tabSelected="1" zoomScaleNormal="100" workbookViewId="0">
      <selection activeCell="D15" sqref="D15"/>
    </sheetView>
  </sheetViews>
  <sheetFormatPr baseColWidth="10" defaultColWidth="9.140625" defaultRowHeight="11.25" x14ac:dyDescent="0.2"/>
  <cols>
    <col min="1" max="1" width="10" style="12" customWidth="1"/>
    <col min="2" max="2" width="68.5703125" style="12" bestFit="1" customWidth="1"/>
    <col min="3" max="3" width="17.42578125" style="12" bestFit="1" customWidth="1"/>
    <col min="4" max="5" width="23.5703125" style="12" bestFit="1" customWidth="1"/>
    <col min="6" max="6" width="19.42578125" style="12" customWidth="1"/>
    <col min="7" max="7" width="20.5703125" style="12" customWidth="1"/>
    <col min="8" max="8" width="20.42578125" style="12" customWidth="1"/>
    <col min="9" max="16384" width="9.140625" style="12"/>
  </cols>
  <sheetData>
    <row r="1" spans="1:8" ht="18.95" customHeight="1" x14ac:dyDescent="0.2">
      <c r="A1" s="166" t="s">
        <v>573</v>
      </c>
      <c r="B1" s="246"/>
      <c r="C1" s="246"/>
      <c r="D1" s="246"/>
      <c r="E1" s="246"/>
      <c r="F1" s="246"/>
      <c r="G1" s="112" t="s">
        <v>510</v>
      </c>
      <c r="H1" s="113">
        <v>2024</v>
      </c>
    </row>
    <row r="2" spans="1:8" ht="18.95" customHeight="1" x14ac:dyDescent="0.2">
      <c r="A2" s="168" t="s">
        <v>521</v>
      </c>
      <c r="B2" s="247"/>
      <c r="C2" s="247"/>
      <c r="D2" s="247"/>
      <c r="E2" s="247"/>
      <c r="F2" s="247"/>
      <c r="G2" s="226" t="s">
        <v>511</v>
      </c>
      <c r="H2" s="114" t="s">
        <v>513</v>
      </c>
    </row>
    <row r="3" spans="1:8" ht="18.95" customHeight="1" x14ac:dyDescent="0.2">
      <c r="A3" s="248" t="s">
        <v>574</v>
      </c>
      <c r="B3" s="249"/>
      <c r="C3" s="249"/>
      <c r="D3" s="249"/>
      <c r="E3" s="249"/>
      <c r="F3" s="249"/>
      <c r="G3" s="226" t="s">
        <v>512</v>
      </c>
      <c r="H3" s="114">
        <v>1</v>
      </c>
    </row>
    <row r="4" spans="1:8" ht="18.95" customHeight="1" x14ac:dyDescent="0.25">
      <c r="A4" s="250"/>
      <c r="B4" s="251" t="s">
        <v>528</v>
      </c>
      <c r="C4" s="252"/>
      <c r="D4" s="252"/>
      <c r="E4" s="252"/>
      <c r="F4" s="252"/>
      <c r="G4" s="252"/>
      <c r="H4" s="114"/>
    </row>
    <row r="5" spans="1:8" x14ac:dyDescent="0.2">
      <c r="A5" s="227" t="s">
        <v>119</v>
      </c>
      <c r="B5" s="228"/>
      <c r="C5" s="228"/>
      <c r="D5" s="228"/>
      <c r="E5" s="228"/>
      <c r="F5" s="228"/>
      <c r="G5" s="228"/>
      <c r="H5" s="122"/>
    </row>
    <row r="6" spans="1:8" x14ac:dyDescent="0.2">
      <c r="A6" s="128"/>
      <c r="B6" s="229"/>
      <c r="C6" s="229"/>
      <c r="D6" s="229"/>
      <c r="E6" s="229"/>
      <c r="F6" s="229"/>
      <c r="G6" s="229"/>
      <c r="H6" s="127"/>
    </row>
    <row r="7" spans="1:8" ht="12" thickBot="1" x14ac:dyDescent="0.25">
      <c r="A7" s="128"/>
      <c r="B7" s="229"/>
      <c r="C7" s="229"/>
      <c r="D7" s="229"/>
      <c r="E7" s="229"/>
      <c r="F7" s="229"/>
      <c r="G7" s="229"/>
      <c r="H7" s="127"/>
    </row>
    <row r="8" spans="1:8" x14ac:dyDescent="0.2">
      <c r="A8" s="150" t="s">
        <v>87</v>
      </c>
      <c r="B8" s="151" t="s">
        <v>411</v>
      </c>
      <c r="C8" s="151" t="s">
        <v>113</v>
      </c>
      <c r="D8" s="151" t="s">
        <v>412</v>
      </c>
      <c r="E8" s="151" t="s">
        <v>413</v>
      </c>
      <c r="F8" s="151" t="s">
        <v>112</v>
      </c>
      <c r="G8" s="151" t="s">
        <v>80</v>
      </c>
      <c r="H8" s="152" t="s">
        <v>115</v>
      </c>
    </row>
    <row r="9" spans="1:8" s="20" customFormat="1" x14ac:dyDescent="0.2">
      <c r="A9" s="135">
        <v>7000</v>
      </c>
      <c r="B9" s="233" t="s">
        <v>81</v>
      </c>
      <c r="C9" s="233"/>
      <c r="D9" s="233"/>
      <c r="E9" s="233"/>
      <c r="F9" s="233"/>
      <c r="G9" s="233"/>
      <c r="H9" s="136"/>
    </row>
    <row r="10" spans="1:8" x14ac:dyDescent="0.2">
      <c r="A10" s="128">
        <v>7110</v>
      </c>
      <c r="B10" s="229" t="s">
        <v>80</v>
      </c>
      <c r="C10" s="232">
        <v>0</v>
      </c>
      <c r="D10" s="232">
        <v>0</v>
      </c>
      <c r="E10" s="232">
        <v>0</v>
      </c>
      <c r="F10" s="232">
        <f>C10+D10+E10</f>
        <v>0</v>
      </c>
      <c r="G10" s="229"/>
      <c r="H10" s="127"/>
    </row>
    <row r="11" spans="1:8" x14ac:dyDescent="0.2">
      <c r="A11" s="128">
        <v>7120</v>
      </c>
      <c r="B11" s="229" t="s">
        <v>79</v>
      </c>
      <c r="C11" s="232">
        <v>0</v>
      </c>
      <c r="D11" s="232">
        <v>0</v>
      </c>
      <c r="E11" s="232">
        <v>0</v>
      </c>
      <c r="F11" s="232">
        <f t="shared" ref="F11:F34" si="0">C11+D11+E11</f>
        <v>0</v>
      </c>
      <c r="G11" s="229"/>
      <c r="H11" s="127"/>
    </row>
    <row r="12" spans="1:8" x14ac:dyDescent="0.2">
      <c r="A12" s="128">
        <v>7130</v>
      </c>
      <c r="B12" s="229" t="s">
        <v>78</v>
      </c>
      <c r="C12" s="232">
        <v>0</v>
      </c>
      <c r="D12" s="232">
        <v>0</v>
      </c>
      <c r="E12" s="232">
        <v>0</v>
      </c>
      <c r="F12" s="232">
        <f t="shared" si="0"/>
        <v>0</v>
      </c>
      <c r="G12" s="229"/>
      <c r="H12" s="127"/>
    </row>
    <row r="13" spans="1:8" x14ac:dyDescent="0.2">
      <c r="A13" s="128">
        <v>7140</v>
      </c>
      <c r="B13" s="229" t="s">
        <v>77</v>
      </c>
      <c r="C13" s="232">
        <v>0</v>
      </c>
      <c r="D13" s="232">
        <v>0</v>
      </c>
      <c r="E13" s="232">
        <v>0</v>
      </c>
      <c r="F13" s="232">
        <f t="shared" si="0"/>
        <v>0</v>
      </c>
      <c r="G13" s="229"/>
      <c r="H13" s="127"/>
    </row>
    <row r="14" spans="1:8" x14ac:dyDescent="0.2">
      <c r="A14" s="128">
        <v>7150</v>
      </c>
      <c r="B14" s="229" t="s">
        <v>76</v>
      </c>
      <c r="C14" s="232">
        <v>0</v>
      </c>
      <c r="D14" s="232">
        <v>0</v>
      </c>
      <c r="E14" s="232">
        <v>0</v>
      </c>
      <c r="F14" s="232">
        <f t="shared" si="0"/>
        <v>0</v>
      </c>
      <c r="G14" s="229"/>
      <c r="H14" s="127"/>
    </row>
    <row r="15" spans="1:8" x14ac:dyDescent="0.2">
      <c r="A15" s="128">
        <v>7160</v>
      </c>
      <c r="B15" s="229" t="s">
        <v>75</v>
      </c>
      <c r="C15" s="232">
        <v>0</v>
      </c>
      <c r="D15" s="232">
        <v>0</v>
      </c>
      <c r="E15" s="232">
        <v>0</v>
      </c>
      <c r="F15" s="232">
        <f t="shared" si="0"/>
        <v>0</v>
      </c>
      <c r="G15" s="229"/>
      <c r="H15" s="127"/>
    </row>
    <row r="16" spans="1:8" x14ac:dyDescent="0.2">
      <c r="A16" s="128">
        <v>7210</v>
      </c>
      <c r="B16" s="229" t="s">
        <v>74</v>
      </c>
      <c r="C16" s="232">
        <v>0</v>
      </c>
      <c r="D16" s="232">
        <v>0</v>
      </c>
      <c r="E16" s="232">
        <v>0</v>
      </c>
      <c r="F16" s="232">
        <f t="shared" si="0"/>
        <v>0</v>
      </c>
      <c r="G16" s="229"/>
      <c r="H16" s="127"/>
    </row>
    <row r="17" spans="1:8" x14ac:dyDescent="0.2">
      <c r="A17" s="128">
        <v>7220</v>
      </c>
      <c r="B17" s="229" t="s">
        <v>73</v>
      </c>
      <c r="C17" s="232">
        <v>0</v>
      </c>
      <c r="D17" s="232">
        <v>0</v>
      </c>
      <c r="E17" s="232">
        <v>0</v>
      </c>
      <c r="F17" s="232">
        <f t="shared" si="0"/>
        <v>0</v>
      </c>
      <c r="G17" s="229"/>
      <c r="H17" s="127"/>
    </row>
    <row r="18" spans="1:8" x14ac:dyDescent="0.2">
      <c r="A18" s="128">
        <v>7230</v>
      </c>
      <c r="B18" s="229" t="s">
        <v>72</v>
      </c>
      <c r="C18" s="232">
        <v>0</v>
      </c>
      <c r="D18" s="232">
        <v>0</v>
      </c>
      <c r="E18" s="232">
        <v>0</v>
      </c>
      <c r="F18" s="232">
        <f t="shared" si="0"/>
        <v>0</v>
      </c>
      <c r="G18" s="229"/>
      <c r="H18" s="127"/>
    </row>
    <row r="19" spans="1:8" x14ac:dyDescent="0.2">
      <c r="A19" s="128">
        <v>7240</v>
      </c>
      <c r="B19" s="229" t="s">
        <v>71</v>
      </c>
      <c r="C19" s="232">
        <v>0</v>
      </c>
      <c r="D19" s="232">
        <v>0</v>
      </c>
      <c r="E19" s="232">
        <v>0</v>
      </c>
      <c r="F19" s="232">
        <f t="shared" si="0"/>
        <v>0</v>
      </c>
      <c r="G19" s="229"/>
      <c r="H19" s="127"/>
    </row>
    <row r="20" spans="1:8" x14ac:dyDescent="0.2">
      <c r="A20" s="128">
        <v>7250</v>
      </c>
      <c r="B20" s="229" t="s">
        <v>70</v>
      </c>
      <c r="C20" s="232">
        <v>0</v>
      </c>
      <c r="D20" s="232">
        <v>0</v>
      </c>
      <c r="E20" s="232">
        <v>0</v>
      </c>
      <c r="F20" s="232">
        <f t="shared" si="0"/>
        <v>0</v>
      </c>
      <c r="G20" s="229"/>
      <c r="H20" s="127"/>
    </row>
    <row r="21" spans="1:8" x14ac:dyDescent="0.2">
      <c r="A21" s="128">
        <v>7260</v>
      </c>
      <c r="B21" s="229" t="s">
        <v>69</v>
      </c>
      <c r="C21" s="232">
        <v>0</v>
      </c>
      <c r="D21" s="232">
        <v>0</v>
      </c>
      <c r="E21" s="232">
        <v>0</v>
      </c>
      <c r="F21" s="232">
        <f t="shared" si="0"/>
        <v>0</v>
      </c>
      <c r="G21" s="229"/>
      <c r="H21" s="127"/>
    </row>
    <row r="22" spans="1:8" x14ac:dyDescent="0.2">
      <c r="A22" s="128">
        <v>7310</v>
      </c>
      <c r="B22" s="229" t="s">
        <v>68</v>
      </c>
      <c r="C22" s="232">
        <v>0</v>
      </c>
      <c r="D22" s="232">
        <v>0</v>
      </c>
      <c r="E22" s="232">
        <v>0</v>
      </c>
      <c r="F22" s="232">
        <f t="shared" si="0"/>
        <v>0</v>
      </c>
      <c r="G22" s="229"/>
      <c r="H22" s="127"/>
    </row>
    <row r="23" spans="1:8" x14ac:dyDescent="0.2">
      <c r="A23" s="128">
        <v>7320</v>
      </c>
      <c r="B23" s="229" t="s">
        <v>67</v>
      </c>
      <c r="C23" s="232">
        <v>0</v>
      </c>
      <c r="D23" s="232">
        <v>0</v>
      </c>
      <c r="E23" s="232">
        <v>0</v>
      </c>
      <c r="F23" s="232">
        <f t="shared" si="0"/>
        <v>0</v>
      </c>
      <c r="G23" s="229"/>
      <c r="H23" s="127"/>
    </row>
    <row r="24" spans="1:8" x14ac:dyDescent="0.2">
      <c r="A24" s="128">
        <v>7330</v>
      </c>
      <c r="B24" s="229" t="s">
        <v>66</v>
      </c>
      <c r="C24" s="232">
        <v>0</v>
      </c>
      <c r="D24" s="232">
        <v>0</v>
      </c>
      <c r="E24" s="232">
        <v>0</v>
      </c>
      <c r="F24" s="232">
        <f t="shared" si="0"/>
        <v>0</v>
      </c>
      <c r="G24" s="229"/>
      <c r="H24" s="127"/>
    </row>
    <row r="25" spans="1:8" x14ac:dyDescent="0.2">
      <c r="A25" s="128">
        <v>7340</v>
      </c>
      <c r="B25" s="229" t="s">
        <v>65</v>
      </c>
      <c r="C25" s="232">
        <v>0</v>
      </c>
      <c r="D25" s="232">
        <v>0</v>
      </c>
      <c r="E25" s="232">
        <v>0</v>
      </c>
      <c r="F25" s="232">
        <f t="shared" si="0"/>
        <v>0</v>
      </c>
      <c r="G25" s="229"/>
      <c r="H25" s="127"/>
    </row>
    <row r="26" spans="1:8" x14ac:dyDescent="0.2">
      <c r="A26" s="128">
        <v>7350</v>
      </c>
      <c r="B26" s="229" t="s">
        <v>64</v>
      </c>
      <c r="C26" s="232">
        <v>0</v>
      </c>
      <c r="D26" s="232">
        <v>0</v>
      </c>
      <c r="E26" s="232">
        <v>0</v>
      </c>
      <c r="F26" s="232">
        <f t="shared" si="0"/>
        <v>0</v>
      </c>
      <c r="G26" s="229"/>
      <c r="H26" s="127"/>
    </row>
    <row r="27" spans="1:8" x14ac:dyDescent="0.2">
      <c r="A27" s="128">
        <v>7360</v>
      </c>
      <c r="B27" s="229" t="s">
        <v>63</v>
      </c>
      <c r="C27" s="232">
        <v>0</v>
      </c>
      <c r="D27" s="232">
        <v>0</v>
      </c>
      <c r="E27" s="232">
        <v>0</v>
      </c>
      <c r="F27" s="232">
        <f t="shared" si="0"/>
        <v>0</v>
      </c>
      <c r="G27" s="229"/>
      <c r="H27" s="127"/>
    </row>
    <row r="28" spans="1:8" x14ac:dyDescent="0.2">
      <c r="A28" s="128">
        <v>7410</v>
      </c>
      <c r="B28" s="229" t="s">
        <v>62</v>
      </c>
      <c r="C28" s="232">
        <v>0</v>
      </c>
      <c r="D28" s="232">
        <v>0</v>
      </c>
      <c r="E28" s="232">
        <v>0</v>
      </c>
      <c r="F28" s="232">
        <f t="shared" si="0"/>
        <v>0</v>
      </c>
      <c r="G28" s="229"/>
      <c r="H28" s="127"/>
    </row>
    <row r="29" spans="1:8" x14ac:dyDescent="0.2">
      <c r="A29" s="128">
        <v>7420</v>
      </c>
      <c r="B29" s="229" t="s">
        <v>61</v>
      </c>
      <c r="C29" s="232">
        <v>0</v>
      </c>
      <c r="D29" s="232">
        <v>0</v>
      </c>
      <c r="E29" s="232">
        <v>0</v>
      </c>
      <c r="F29" s="232">
        <f t="shared" si="0"/>
        <v>0</v>
      </c>
      <c r="G29" s="229"/>
      <c r="H29" s="127"/>
    </row>
    <row r="30" spans="1:8" x14ac:dyDescent="0.2">
      <c r="A30" s="128">
        <v>7510</v>
      </c>
      <c r="B30" s="229" t="s">
        <v>60</v>
      </c>
      <c r="C30" s="232">
        <v>0</v>
      </c>
      <c r="D30" s="232">
        <v>0</v>
      </c>
      <c r="E30" s="232">
        <v>0</v>
      </c>
      <c r="F30" s="232">
        <f t="shared" si="0"/>
        <v>0</v>
      </c>
      <c r="G30" s="229"/>
      <c r="H30" s="127"/>
    </row>
    <row r="31" spans="1:8" x14ac:dyDescent="0.2">
      <c r="A31" s="128">
        <v>7520</v>
      </c>
      <c r="B31" s="229" t="s">
        <v>59</v>
      </c>
      <c r="C31" s="232">
        <v>0</v>
      </c>
      <c r="D31" s="232">
        <v>0</v>
      </c>
      <c r="E31" s="232">
        <v>0</v>
      </c>
      <c r="F31" s="232">
        <f t="shared" si="0"/>
        <v>0</v>
      </c>
      <c r="G31" s="229"/>
      <c r="H31" s="127"/>
    </row>
    <row r="32" spans="1:8" x14ac:dyDescent="0.2">
      <c r="A32" s="128">
        <v>7610</v>
      </c>
      <c r="B32" s="229" t="s">
        <v>58</v>
      </c>
      <c r="C32" s="232">
        <v>0</v>
      </c>
      <c r="D32" s="232">
        <v>0</v>
      </c>
      <c r="E32" s="232">
        <v>0</v>
      </c>
      <c r="F32" s="232">
        <f t="shared" si="0"/>
        <v>0</v>
      </c>
      <c r="G32" s="229"/>
      <c r="H32" s="127"/>
    </row>
    <row r="33" spans="1:8" x14ac:dyDescent="0.2">
      <c r="A33" s="128">
        <v>7620</v>
      </c>
      <c r="B33" s="229" t="s">
        <v>57</v>
      </c>
      <c r="C33" s="232">
        <v>0</v>
      </c>
      <c r="D33" s="232">
        <v>0</v>
      </c>
      <c r="E33" s="232">
        <v>0</v>
      </c>
      <c r="F33" s="232">
        <f t="shared" si="0"/>
        <v>0</v>
      </c>
      <c r="G33" s="229"/>
      <c r="H33" s="127"/>
    </row>
    <row r="34" spans="1:8" x14ac:dyDescent="0.2">
      <c r="A34" s="128">
        <v>7630</v>
      </c>
      <c r="B34" s="229" t="s">
        <v>56</v>
      </c>
      <c r="C34" s="232">
        <v>0</v>
      </c>
      <c r="D34" s="232">
        <v>0</v>
      </c>
      <c r="E34" s="232">
        <v>0</v>
      </c>
      <c r="F34" s="232">
        <f t="shared" si="0"/>
        <v>0</v>
      </c>
      <c r="G34" s="229"/>
      <c r="H34" s="127"/>
    </row>
    <row r="35" spans="1:8" x14ac:dyDescent="0.2">
      <c r="A35" s="128">
        <v>7640</v>
      </c>
      <c r="B35" s="229" t="s">
        <v>55</v>
      </c>
      <c r="C35" s="232">
        <v>0</v>
      </c>
      <c r="D35" s="232">
        <v>0</v>
      </c>
      <c r="E35" s="232">
        <v>0</v>
      </c>
      <c r="F35" s="232">
        <f t="shared" ref="F35" si="1">C35+D35+E35</f>
        <v>0</v>
      </c>
      <c r="G35" s="229"/>
      <c r="H35" s="127"/>
    </row>
    <row r="36" spans="1:8" s="20" customFormat="1" ht="12" thickBot="1" x14ac:dyDescent="0.25">
      <c r="A36" s="153">
        <v>8000</v>
      </c>
      <c r="B36" s="154" t="s">
        <v>54</v>
      </c>
      <c r="C36" s="154"/>
      <c r="D36" s="154"/>
      <c r="E36" s="154"/>
      <c r="F36" s="154"/>
      <c r="G36" s="154"/>
      <c r="H36" s="155"/>
    </row>
    <row r="37" spans="1:8" x14ac:dyDescent="0.2">
      <c r="C37" s="14"/>
      <c r="D37" s="14"/>
      <c r="E37" s="14"/>
      <c r="F37" s="14"/>
    </row>
    <row r="38" spans="1:8" x14ac:dyDescent="0.2">
      <c r="B38" s="187" t="str">
        <f>A1</f>
        <v>Sistema Municipal de Agua Potable y Alcantarillado para el Municipio de Salvatierra, Gto.</v>
      </c>
      <c r="C38" s="188"/>
      <c r="D38" s="14"/>
      <c r="E38" s="14"/>
      <c r="F38" s="14"/>
    </row>
    <row r="39" spans="1:8" x14ac:dyDescent="0.2">
      <c r="B39" s="185" t="s">
        <v>570</v>
      </c>
      <c r="C39" s="186"/>
      <c r="D39" s="14"/>
      <c r="E39" s="14"/>
      <c r="F39" s="14"/>
    </row>
    <row r="40" spans="1:8" x14ac:dyDescent="0.2">
      <c r="B40" s="185" t="str">
        <f>A3</f>
        <v>Correspondiente del 1 de Enero al 31 de Marzo de 2024</v>
      </c>
      <c r="C40" s="186"/>
      <c r="D40" s="14"/>
      <c r="E40" s="14"/>
      <c r="F40" s="14"/>
    </row>
    <row r="41" spans="1:8" x14ac:dyDescent="0.2">
      <c r="B41" s="63"/>
      <c r="C41" s="64"/>
      <c r="D41" s="14"/>
      <c r="E41" s="14"/>
      <c r="F41" s="14"/>
    </row>
    <row r="42" spans="1:8" ht="12" x14ac:dyDescent="0.2">
      <c r="B42" s="65" t="s">
        <v>411</v>
      </c>
      <c r="C42" s="164" t="s">
        <v>591</v>
      </c>
      <c r="D42" s="14"/>
      <c r="E42" s="14"/>
      <c r="F42" s="14"/>
    </row>
    <row r="43" spans="1:8" x14ac:dyDescent="0.2">
      <c r="B43" s="66" t="s">
        <v>53</v>
      </c>
      <c r="C43" s="67">
        <v>31284671</v>
      </c>
      <c r="D43" s="14"/>
      <c r="E43" s="14"/>
      <c r="F43" s="14"/>
    </row>
    <row r="44" spans="1:8" x14ac:dyDescent="0.2">
      <c r="B44" s="66" t="s">
        <v>52</v>
      </c>
      <c r="C44" s="67">
        <v>-20425500.350000001</v>
      </c>
      <c r="D44" s="14"/>
      <c r="E44" s="14"/>
      <c r="F44" s="14"/>
    </row>
    <row r="45" spans="1:8" x14ac:dyDescent="0.2">
      <c r="B45" s="66" t="s">
        <v>51</v>
      </c>
      <c r="C45" s="67">
        <v>0</v>
      </c>
      <c r="D45" s="14"/>
      <c r="E45" s="14"/>
      <c r="F45" s="14"/>
    </row>
    <row r="46" spans="1:8" x14ac:dyDescent="0.2">
      <c r="B46" s="66" t="s">
        <v>50</v>
      </c>
      <c r="C46" s="67">
        <v>0</v>
      </c>
      <c r="D46" s="14"/>
      <c r="E46" s="14"/>
      <c r="F46" s="14"/>
    </row>
    <row r="47" spans="1:8" x14ac:dyDescent="0.2">
      <c r="B47" s="66" t="s">
        <v>49</v>
      </c>
      <c r="C47" s="67">
        <v>-10859170.65</v>
      </c>
      <c r="D47" s="14"/>
      <c r="E47" s="14"/>
      <c r="F47" s="14"/>
    </row>
    <row r="48" spans="1:8" x14ac:dyDescent="0.2">
      <c r="B48" s="36"/>
      <c r="C48" s="37"/>
      <c r="D48" s="14"/>
      <c r="E48" s="14"/>
      <c r="F48" s="14"/>
    </row>
    <row r="49" spans="2:6" x14ac:dyDescent="0.2">
      <c r="B49" s="163"/>
      <c r="C49" s="37"/>
      <c r="D49" s="14"/>
      <c r="E49" s="14"/>
      <c r="F49" s="14"/>
    </row>
    <row r="50" spans="2:6" x14ac:dyDescent="0.2">
      <c r="B50" s="187" t="str">
        <f>A1</f>
        <v>Sistema Municipal de Agua Potable y Alcantarillado para el Municipio de Salvatierra, Gto.</v>
      </c>
      <c r="C50" s="188"/>
    </row>
    <row r="51" spans="2:6" x14ac:dyDescent="0.2">
      <c r="B51" s="185" t="s">
        <v>571</v>
      </c>
      <c r="C51" s="186"/>
    </row>
    <row r="52" spans="2:6" x14ac:dyDescent="0.2">
      <c r="B52" s="185" t="str">
        <f>A3</f>
        <v>Correspondiente del 1 de Enero al 31 de Marzo de 2024</v>
      </c>
      <c r="C52" s="186"/>
    </row>
    <row r="53" spans="2:6" x14ac:dyDescent="0.2">
      <c r="B53" s="63"/>
      <c r="C53" s="64"/>
    </row>
    <row r="54" spans="2:6" ht="12" x14ac:dyDescent="0.2">
      <c r="B54" s="68" t="s">
        <v>411</v>
      </c>
      <c r="C54" s="164" t="s">
        <v>591</v>
      </c>
    </row>
    <row r="55" spans="2:6" x14ac:dyDescent="0.2">
      <c r="B55" s="66" t="s">
        <v>48</v>
      </c>
      <c r="C55" s="69">
        <v>-31284671</v>
      </c>
    </row>
    <row r="56" spans="2:6" x14ac:dyDescent="0.2">
      <c r="B56" s="66" t="s">
        <v>47</v>
      </c>
      <c r="C56" s="69">
        <v>25497384.120000001</v>
      </c>
    </row>
    <row r="57" spans="2:6" x14ac:dyDescent="0.2">
      <c r="B57" s="66" t="s">
        <v>572</v>
      </c>
      <c r="C57" s="69">
        <v>0</v>
      </c>
    </row>
    <row r="58" spans="2:6" x14ac:dyDescent="0.2">
      <c r="B58" s="66" t="s">
        <v>46</v>
      </c>
      <c r="C58" s="69">
        <v>0</v>
      </c>
    </row>
    <row r="59" spans="2:6" x14ac:dyDescent="0.2">
      <c r="B59" s="66" t="s">
        <v>45</v>
      </c>
      <c r="C59" s="69">
        <v>0</v>
      </c>
    </row>
    <row r="60" spans="2:6" x14ac:dyDescent="0.2">
      <c r="B60" s="66" t="s">
        <v>44</v>
      </c>
      <c r="C60" s="69">
        <v>-0.04</v>
      </c>
    </row>
    <row r="61" spans="2:6" x14ac:dyDescent="0.2">
      <c r="B61" s="66" t="s">
        <v>43</v>
      </c>
      <c r="C61" s="69">
        <v>5787286.9199999999</v>
      </c>
    </row>
    <row r="63" spans="2:6" x14ac:dyDescent="0.2">
      <c r="B63" s="9" t="s">
        <v>530</v>
      </c>
    </row>
    <row r="65" spans="2:4" x14ac:dyDescent="0.2">
      <c r="B65" s="73" t="s">
        <v>575</v>
      </c>
      <c r="C65" s="73" t="s">
        <v>576</v>
      </c>
      <c r="D65" s="1"/>
    </row>
    <row r="66" spans="2:4" x14ac:dyDescent="0.2">
      <c r="B66" s="73"/>
      <c r="C66" s="73"/>
      <c r="D66" s="1"/>
    </row>
    <row r="67" spans="2:4" x14ac:dyDescent="0.2">
      <c r="B67" s="73"/>
      <c r="C67" s="73"/>
      <c r="D67" s="1"/>
    </row>
    <row r="68" spans="2:4" x14ac:dyDescent="0.2">
      <c r="B68" s="73"/>
      <c r="C68" s="73"/>
      <c r="D68" s="1"/>
    </row>
    <row r="69" spans="2:4" x14ac:dyDescent="0.2">
      <c r="B69" s="73" t="s">
        <v>577</v>
      </c>
      <c r="C69" s="73" t="s">
        <v>578</v>
      </c>
      <c r="D69" s="1"/>
    </row>
  </sheetData>
  <sheetProtection formatCells="0" formatColumns="0" formatRows="0" insertColumns="0" insertRows="0" insertHyperlinks="0" deleteColumns="0" deleteRows="0" sort="0" autoFilter="0" pivotTables="0"/>
  <mergeCells count="10">
    <mergeCell ref="B40:C40"/>
    <mergeCell ref="B50:C50"/>
    <mergeCell ref="B51:C51"/>
    <mergeCell ref="B52:C52"/>
    <mergeCell ref="A1:F1"/>
    <mergeCell ref="A2:F2"/>
    <mergeCell ref="A3:F3"/>
    <mergeCell ref="B38:C38"/>
    <mergeCell ref="B39:C39"/>
    <mergeCell ref="B4:G4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ACT</vt:lpstr>
      <vt:lpstr>ESF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Gina Osornio</cp:lastModifiedBy>
  <cp:lastPrinted>2024-04-25T16:48:08Z</cp:lastPrinted>
  <dcterms:created xsi:type="dcterms:W3CDTF">2012-12-11T20:36:24Z</dcterms:created>
  <dcterms:modified xsi:type="dcterms:W3CDTF">2024-04-25T16:48:40Z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