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EG TERCER TRIMESTRE 20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62913"/>
</workbook>
</file>

<file path=xl/calcChain.xml><?xml version="1.0" encoding="utf-8"?>
<calcChain xmlns="http://schemas.openxmlformats.org/spreadsheetml/2006/main">
  <c r="G98" i="1" l="1"/>
  <c r="G94" i="1"/>
  <c r="G93" i="1"/>
  <c r="G90" i="1"/>
  <c r="G89" i="1"/>
  <c r="G86" i="1"/>
  <c r="G85" i="1"/>
  <c r="G82" i="1"/>
  <c r="G77" i="1"/>
  <c r="G74" i="1"/>
  <c r="G70" i="1"/>
  <c r="G66" i="1"/>
  <c r="G62" i="1"/>
  <c r="G61" i="1"/>
  <c r="G57" i="1"/>
  <c r="G54" i="1"/>
  <c r="G53" i="1"/>
  <c r="G50" i="1"/>
  <c r="G46" i="1"/>
  <c r="G45" i="1"/>
  <c r="G42" i="1"/>
  <c r="G41" i="1"/>
  <c r="G37" i="1"/>
  <c r="G34" i="1"/>
  <c r="G33" i="1"/>
  <c r="G30" i="1"/>
  <c r="G29" i="1"/>
  <c r="G26" i="1"/>
  <c r="G25" i="1"/>
  <c r="G22" i="1"/>
  <c r="G14" i="1"/>
  <c r="G10" i="1"/>
  <c r="G9" i="1"/>
  <c r="G6" i="1"/>
  <c r="F100" i="1"/>
  <c r="G100" i="1" s="1"/>
  <c r="F99" i="1"/>
  <c r="G99" i="1" s="1"/>
  <c r="F98" i="1"/>
  <c r="F96" i="1"/>
  <c r="G96" i="1" s="1"/>
  <c r="F95" i="1"/>
  <c r="G95" i="1" s="1"/>
  <c r="F94" i="1"/>
  <c r="F93" i="1"/>
  <c r="F92" i="1"/>
  <c r="G92" i="1" s="1"/>
  <c r="F91" i="1"/>
  <c r="G91" i="1" s="1"/>
  <c r="F90" i="1"/>
  <c r="F89" i="1"/>
  <c r="F88" i="1"/>
  <c r="G88" i="1" s="1"/>
  <c r="F87" i="1"/>
  <c r="G87" i="1" s="1"/>
  <c r="F86" i="1"/>
  <c r="F85" i="1"/>
  <c r="F83" i="1"/>
  <c r="G83" i="1" s="1"/>
  <c r="F82" i="1"/>
  <c r="F81" i="1"/>
  <c r="G81" i="1" s="1"/>
  <c r="F80" i="1"/>
  <c r="G80" i="1" s="1"/>
  <c r="F79" i="1"/>
  <c r="G79" i="1" s="1"/>
  <c r="F77" i="1"/>
  <c r="F76" i="1"/>
  <c r="G76" i="1" s="1"/>
  <c r="F75" i="1"/>
  <c r="G75" i="1" s="1"/>
  <c r="F74" i="1"/>
  <c r="F73" i="1"/>
  <c r="G73" i="1" s="1"/>
  <c r="F71" i="1"/>
  <c r="G71" i="1" s="1"/>
  <c r="F70" i="1"/>
  <c r="F69" i="1"/>
  <c r="G69" i="1" s="1"/>
  <c r="F68" i="1"/>
  <c r="G68" i="1" s="1"/>
  <c r="F67" i="1"/>
  <c r="G67" i="1" s="1"/>
  <c r="F66" i="1"/>
  <c r="F65" i="1"/>
  <c r="G65" i="1" s="1"/>
  <c r="F64" i="1"/>
  <c r="G64" i="1" s="1"/>
  <c r="F62" i="1"/>
  <c r="F61" i="1"/>
  <c r="F60" i="1"/>
  <c r="G60" i="1" s="1"/>
  <c r="F59" i="1"/>
  <c r="G59" i="1" s="1"/>
  <c r="F58" i="1"/>
  <c r="G58" i="1" s="1"/>
  <c r="F57" i="1"/>
  <c r="F56" i="1"/>
  <c r="G56" i="1" s="1"/>
  <c r="F54" i="1"/>
  <c r="F53" i="1"/>
  <c r="F52" i="1"/>
  <c r="G52" i="1" s="1"/>
  <c r="F51" i="1"/>
  <c r="G51" i="1" s="1"/>
  <c r="F50" i="1"/>
  <c r="F48" i="1"/>
  <c r="G48" i="1" s="1"/>
  <c r="F47" i="1"/>
  <c r="G47" i="1" s="1"/>
  <c r="F46" i="1"/>
  <c r="F45" i="1"/>
  <c r="F44" i="1"/>
  <c r="G44" i="1" s="1"/>
  <c r="F42" i="1"/>
  <c r="F41" i="1"/>
  <c r="F40" i="1"/>
  <c r="G40" i="1" s="1"/>
  <c r="F39" i="1"/>
  <c r="G39" i="1" s="1"/>
  <c r="F37" i="1"/>
  <c r="F36" i="1"/>
  <c r="G36" i="1" s="1"/>
  <c r="F34" i="1"/>
  <c r="F33" i="1"/>
  <c r="F32" i="1"/>
  <c r="G32" i="1" s="1"/>
  <c r="F31" i="1"/>
  <c r="G31" i="1" s="1"/>
  <c r="F30" i="1"/>
  <c r="F29" i="1"/>
  <c r="F28" i="1"/>
  <c r="G28" i="1" s="1"/>
  <c r="F27" i="1"/>
  <c r="G27" i="1" s="1"/>
  <c r="F26" i="1"/>
  <c r="F25" i="1"/>
  <c r="F24" i="1"/>
  <c r="G24" i="1" s="1"/>
  <c r="F23" i="1"/>
  <c r="G23" i="1" s="1"/>
  <c r="F22" i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F12" i="1"/>
  <c r="G12" i="1" s="1"/>
  <c r="F11" i="1"/>
  <c r="G11" i="1" s="1"/>
  <c r="F10" i="1"/>
  <c r="F9" i="1"/>
  <c r="F8" i="1"/>
  <c r="G8" i="1" s="1"/>
  <c r="F7" i="1"/>
  <c r="G7" i="1" s="1"/>
  <c r="F6" i="1"/>
  <c r="E97" i="1"/>
  <c r="E91" i="1"/>
  <c r="E84" i="1"/>
  <c r="E78" i="1"/>
  <c r="E72" i="1"/>
  <c r="E63" i="1"/>
  <c r="E55" i="1"/>
  <c r="E49" i="1"/>
  <c r="F49" i="1" s="1"/>
  <c r="G49" i="1" s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F97" i="1" s="1"/>
  <c r="G97" i="1" s="1"/>
  <c r="C91" i="1"/>
  <c r="C84" i="1"/>
  <c r="F84" i="1" s="1"/>
  <c r="G84" i="1" s="1"/>
  <c r="C78" i="1"/>
  <c r="C72" i="1"/>
  <c r="C63" i="1"/>
  <c r="C55" i="1"/>
  <c r="C49" i="1"/>
  <c r="C44" i="1"/>
  <c r="C38" i="1"/>
  <c r="F38" i="1" s="1"/>
  <c r="G38" i="1" s="1"/>
  <c r="C35" i="1"/>
  <c r="F35" i="1" s="1"/>
  <c r="G35" i="1" s="1"/>
  <c r="C33" i="1"/>
  <c r="C27" i="1"/>
  <c r="C21" i="1"/>
  <c r="C13" i="1"/>
  <c r="C5" i="1"/>
  <c r="F78" i="1" l="1"/>
  <c r="G78" i="1" s="1"/>
  <c r="F72" i="1"/>
  <c r="G72" i="1" s="1"/>
  <c r="C43" i="1"/>
  <c r="D43" i="1"/>
  <c r="F63" i="1"/>
  <c r="G63" i="1" s="1"/>
  <c r="F13" i="1"/>
  <c r="G13" i="1" s="1"/>
  <c r="F5" i="1"/>
  <c r="G5" i="1" s="1"/>
  <c r="C4" i="1"/>
  <c r="E4" i="1"/>
  <c r="F55" i="1"/>
  <c r="G55" i="1" s="1"/>
  <c r="D4" i="1"/>
  <c r="E43" i="1"/>
  <c r="F21" i="1"/>
  <c r="G21" i="1" s="1"/>
  <c r="F43" i="1" l="1"/>
  <c r="G43" i="1" s="1"/>
  <c r="D3" i="1"/>
  <c r="E3" i="1"/>
  <c r="F4" i="1"/>
  <c r="G4" i="1" s="1"/>
  <c r="C3" i="1"/>
  <c r="F3" i="1" l="1"/>
  <c r="G3" i="1" s="1"/>
</calcChain>
</file>

<file path=xl/sharedStrings.xml><?xml version="1.0" encoding="utf-8"?>
<sst xmlns="http://schemas.openxmlformats.org/spreadsheetml/2006/main" count="131" uniqueCount="129">
  <si>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</si>
  <si>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</si>
  <si>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</si>
  <si>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</si>
  <si>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</si>
  <si>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</si>
  <si>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</si>
  <si>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</si>
  <si>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</si>
  <si>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</si>
  <si>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</si>
  <si>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</si>
  <si>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</si>
  <si>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</si>
  <si>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</si>
  <si>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</si>
  <si>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</si>
  <si>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</si>
  <si>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</si>
  <si>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</si>
  <si>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</si>
  <si>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</si>
  <si>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</si>
  <si>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</si>
  <si>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</si>
  <si>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</si>
  <si>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</si>
  <si>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</si>
  <si>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</si>
  <si>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</si>
  <si>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</si>
  <si>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</si>
  <si>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</si>
  <si>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</si>
  <si>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</si>
  <si>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</si>
  <si>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</si>
  <si>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</si>
  <si>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</si>
  <si>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</si>
  <si>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</si>
  <si>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</si>
  <si>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</si>
  <si>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</si>
  <si>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</si>
  <si>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</si>
  <si>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</si>
  <si>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</si>
  <si>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</si>
  <si>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</si>
  <si>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</si>
  <si>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</si>
  <si>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</si>
  <si>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</si>
  <si>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</si>
  <si>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</si>
  <si>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</si>
  <si>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</si>
  <si>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</si>
  <si>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</si>
  <si>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</si>
  <si>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</si>
  <si>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</si>
  <si>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</si>
  <si>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</si>
  <si>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</si>
  <si>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</si>
  <si>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</si>
  <si>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</si>
  <si>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</si>
  <si>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</si>
  <si>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</si>
  <si>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</si>
  <si>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</si>
  <si>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</si>
  <si>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</si>
  <si>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</si>
  <si>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</si>
  <si>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</si>
  <si>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</si>
  <si>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</si>
  <si>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</si>
  <si>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</si>
  <si>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</si>
  <si>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</si>
  <si>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</si>
  <si>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</si>
  <si>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</si>
  <si>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</si>
  <si>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</si>
  <si>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</si>
  <si>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</si>
  <si>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</si>
  <si>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</si>
  <si>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</si>
  <si>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</si>
  <si>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</si>
  <si>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</si>
  <si>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</si>
  <si>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</si>
  <si>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</si>
  <si>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</si>
  <si>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</si>
  <si>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</si>
  <si>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</si>
  <si>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</si>
  <si>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</si>
  <si>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</si>
  <si>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</si>
  <si>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</si>
  <si>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</si>
  <si>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</si>
  <si>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</si>
  <si>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</si>
  <si>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</si>
  <si>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</si>
  <si>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</si>
  <si>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</si>
  <si>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</si>
  <si>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</si>
  <si>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</si>
  <si>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</si>
  <si>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SISTEMA MUNICIPAL DE AGUA POTABLE Y ALCANTARILLADO PARA EL MUNICIPIO DE SALVATIERRA GTO
DEL 1 DE ENERO AL AL 30 DE SEPTIEMBRE DEL 2020</t>
  </si>
  <si>
    <t>Ing. Agustin Rosillo Chavez</t>
  </si>
  <si>
    <t>Lic. Karla Alejandrina Lanuza Hernandez</t>
  </si>
  <si>
    <t>Director General</t>
  </si>
  <si>
    <t>Presidente del Consejo Directivo</t>
  </si>
  <si>
    <t>C.P. Francisco Ramos Ortega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</si>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</sst>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3" fillId="0" borderId="0" xfId="8" applyFont="1" applyAlignment="1" applyProtection="1">
      <alignment vertical="top" wrapText="1"/>
      <protection locked="0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workbookViewId="0">
      <pane ySplit="2" topLeftCell="A3" activePane="bottomLeft" state="frozen"/>
      <selection pane="bottomLeft" activeCell="J17" sqref="J17"/>
    </sheetView>
  </sheetViews>
  <sheetFormatPr baseColWidth="10" defaultRowHeight="11.25" x14ac:dyDescent="0.2"/>
  <cols>
    <col min="1" max="1" width="26.33203125" customWidth="1"/>
    <col min="2" max="2" width="80.83203125" bestFit="1" customWidth="1"/>
    <col min="3" max="3" width="20.83203125" customWidth="1"/>
    <col min="4" max="4" width="35.1640625" customWidth="1"/>
    <col min="5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122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114</v>
      </c>
      <c r="E2" s="24" t="s">
        <v>115</v>
      </c>
      <c r="F2" s="24" t="s">
        <v>116</v>
      </c>
      <c r="G2" s="24" t="s">
        <v>117</v>
      </c>
    </row>
    <row r="3" spans="1:7" x14ac:dyDescent="0.2">
      <c r="A3" s="1">
        <v>1000</v>
      </c>
      <c r="B3" s="2" t="s">
        <v>3</v>
      </c>
      <c r="C3" s="3">
        <f>SUM(C4+C43)</f>
        <v>25779190.370000005</v>
      </c>
      <c r="D3" s="3">
        <f>SUM(D4+D43)</f>
        <v>39289487.349999994</v>
      </c>
      <c r="E3" s="3">
        <f>SUM(E4+E43)</f>
        <v>37343044.25</v>
      </c>
      <c r="F3" s="3">
        <f>C3+D3-E3</f>
        <v>27725633.469999999</v>
      </c>
      <c r="G3" s="4">
        <f>F3-C3</f>
        <v>1946443.099999994</v>
      </c>
    </row>
    <row r="4" spans="1:7" x14ac:dyDescent="0.2">
      <c r="A4" s="5">
        <v>1100</v>
      </c>
      <c r="B4" s="6" t="s">
        <v>4</v>
      </c>
      <c r="C4" s="7">
        <f>SUM(C5+C13+C21+C27+C33+C35+C38)</f>
        <v>9048371.9100000001</v>
      </c>
      <c r="D4" s="7">
        <f>SUM(D5+D13+D21+D27+D33+D35+D38)</f>
        <v>38984942.519999996</v>
      </c>
      <c r="E4" s="7">
        <f>SUM(E5+E13+E21+E27+E33+E35+E38)</f>
        <v>37343044.25</v>
      </c>
      <c r="F4" s="7">
        <f t="shared" ref="F4:F67" si="0">C4+D4-E4</f>
        <v>10690270.179999992</v>
      </c>
      <c r="G4" s="8">
        <f t="shared" ref="G4:G67" si="1">F4-C4</f>
        <v>1641898.2699999921</v>
      </c>
    </row>
    <row r="5" spans="1:7" x14ac:dyDescent="0.2">
      <c r="A5" s="5">
        <v>1110</v>
      </c>
      <c r="B5" s="6" t="s">
        <v>5</v>
      </c>
      <c r="C5" s="7">
        <f>SUM(C6:C12)</f>
        <v>91621.8</v>
      </c>
      <c r="D5" s="7">
        <f>SUM(D6:D12)</f>
        <v>18910232.449999999</v>
      </c>
      <c r="E5" s="7">
        <f>SUM(E6:E12)</f>
        <v>17614976.460000001</v>
      </c>
      <c r="F5" s="7">
        <f t="shared" si="0"/>
        <v>1386877.7899999991</v>
      </c>
      <c r="G5" s="8">
        <f t="shared" si="1"/>
        <v>1295255.9899999991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0</v>
      </c>
      <c r="D7" s="10">
        <v>0</v>
      </c>
      <c r="E7" s="10">
        <v>0</v>
      </c>
      <c r="F7" s="10">
        <f t="shared" si="0"/>
        <v>0</v>
      </c>
      <c r="G7" s="11">
        <f t="shared" si="1"/>
        <v>0</v>
      </c>
    </row>
    <row r="8" spans="1:7" x14ac:dyDescent="0.2">
      <c r="A8" s="9">
        <v>1113</v>
      </c>
      <c r="B8" s="26" t="s">
        <v>8</v>
      </c>
      <c r="C8" s="10">
        <v>91621.8</v>
      </c>
      <c r="D8" s="10">
        <v>18910232.449999999</v>
      </c>
      <c r="E8" s="10">
        <v>17614976.460000001</v>
      </c>
      <c r="F8" s="10">
        <f t="shared" si="0"/>
        <v>1386877.7899999991</v>
      </c>
      <c r="G8" s="11">
        <f t="shared" si="1"/>
        <v>1295255.9899999991</v>
      </c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10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8956750.1099999994</v>
      </c>
      <c r="D13" s="7">
        <f>SUM(D14:D20)</f>
        <v>20074710.07</v>
      </c>
      <c r="E13" s="7">
        <f>SUM(E14:E20)</f>
        <v>19728067.789999999</v>
      </c>
      <c r="F13" s="7">
        <f t="shared" si="0"/>
        <v>9303392.3900000006</v>
      </c>
      <c r="G13" s="8">
        <f t="shared" si="1"/>
        <v>346642.28000000119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2412964.63</v>
      </c>
      <c r="D15" s="10">
        <v>1277854.74</v>
      </c>
      <c r="E15" s="10">
        <v>451326.71999999997</v>
      </c>
      <c r="F15" s="10">
        <f t="shared" si="0"/>
        <v>3239492.6500000004</v>
      </c>
      <c r="G15" s="11">
        <f t="shared" si="1"/>
        <v>826528.02000000048</v>
      </c>
    </row>
    <row r="16" spans="1:7" x14ac:dyDescent="0.2">
      <c r="A16" s="9">
        <v>1123</v>
      </c>
      <c r="B16" s="26" t="s">
        <v>15</v>
      </c>
      <c r="C16" s="10">
        <v>272368.7</v>
      </c>
      <c r="D16" s="10">
        <v>136427.16</v>
      </c>
      <c r="E16" s="10">
        <v>96127.16</v>
      </c>
      <c r="F16" s="10">
        <f t="shared" si="0"/>
        <v>312668.69999999995</v>
      </c>
      <c r="G16" s="11">
        <f t="shared" si="1"/>
        <v>40299.999999999942</v>
      </c>
    </row>
    <row r="17" spans="1:7" x14ac:dyDescent="0.2">
      <c r="A17" s="9">
        <v>1124</v>
      </c>
      <c r="B17" s="26" t="s">
        <v>16</v>
      </c>
      <c r="C17" s="10">
        <v>743850</v>
      </c>
      <c r="D17" s="10">
        <v>0</v>
      </c>
      <c r="E17" s="10">
        <v>743850</v>
      </c>
      <c r="F17" s="10">
        <f t="shared" si="0"/>
        <v>0</v>
      </c>
      <c r="G17" s="11">
        <f t="shared" si="1"/>
        <v>-743850</v>
      </c>
    </row>
    <row r="18" spans="1:7" x14ac:dyDescent="0.2">
      <c r="A18" s="9">
        <v>1125</v>
      </c>
      <c r="B18" s="26" t="s">
        <v>94</v>
      </c>
      <c r="C18" s="10">
        <v>5000</v>
      </c>
      <c r="D18" s="10">
        <v>0</v>
      </c>
      <c r="E18" s="10">
        <v>0</v>
      </c>
      <c r="F18" s="10">
        <f t="shared" si="0"/>
        <v>5000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5522566.7800000003</v>
      </c>
      <c r="D20" s="10">
        <v>18660428.170000002</v>
      </c>
      <c r="E20" s="10">
        <v>18436763.91</v>
      </c>
      <c r="F20" s="10">
        <f t="shared" si="0"/>
        <v>5746231.0400000028</v>
      </c>
      <c r="G20" s="11">
        <f t="shared" si="1"/>
        <v>223664.26000000257</v>
      </c>
    </row>
    <row r="21" spans="1:7" x14ac:dyDescent="0.2">
      <c r="A21" s="5">
        <v>1130</v>
      </c>
      <c r="B21" s="27" t="s">
        <v>19</v>
      </c>
      <c r="C21" s="7">
        <f>SUM(C22:C26)</f>
        <v>0</v>
      </c>
      <c r="D21" s="7">
        <f>SUM(D22:D26)</f>
        <v>0</v>
      </c>
      <c r="E21" s="7">
        <f>SUM(E22:E26)</f>
        <v>0</v>
      </c>
      <c r="F21" s="7">
        <f t="shared" si="0"/>
        <v>0</v>
      </c>
      <c r="G21" s="8">
        <f t="shared" si="1"/>
        <v>0</v>
      </c>
    </row>
    <row r="22" spans="1:7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10">
        <f t="shared" si="0"/>
        <v>0</v>
      </c>
      <c r="G22" s="11">
        <f t="shared" si="1"/>
        <v>0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16730818.460000003</v>
      </c>
      <c r="D43" s="7">
        <f>SUM(D44+D49+D55+D63+D72+D78+D84+D91+D97)</f>
        <v>304544.83</v>
      </c>
      <c r="E43" s="7">
        <f>SUM(E44+E49+E55+E63+E72+E78+E84+E91+E97)</f>
        <v>0</v>
      </c>
      <c r="F43" s="7">
        <f t="shared" si="0"/>
        <v>17035363.290000003</v>
      </c>
      <c r="G43" s="8">
        <f t="shared" si="1"/>
        <v>304544.83000000007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12662365.510000002</v>
      </c>
      <c r="D55" s="14">
        <f>SUM(D56:D62)</f>
        <v>265200</v>
      </c>
      <c r="E55" s="14">
        <f>SUM(E56:E62)</f>
        <v>0</v>
      </c>
      <c r="F55" s="14">
        <f t="shared" si="0"/>
        <v>12927565.510000002</v>
      </c>
      <c r="G55" s="15">
        <f t="shared" si="1"/>
        <v>265200</v>
      </c>
    </row>
    <row r="56" spans="1:7" x14ac:dyDescent="0.2">
      <c r="A56" s="9">
        <v>1231</v>
      </c>
      <c r="B56" s="26" t="s">
        <v>51</v>
      </c>
      <c r="C56" s="10">
        <v>2459508</v>
      </c>
      <c r="D56" s="10">
        <v>0</v>
      </c>
      <c r="E56" s="10">
        <v>0</v>
      </c>
      <c r="F56" s="10">
        <f t="shared" si="0"/>
        <v>2459508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630078.69999999995</v>
      </c>
      <c r="D58" s="10">
        <v>0</v>
      </c>
      <c r="E58" s="10">
        <v>0</v>
      </c>
      <c r="F58" s="10">
        <f t="shared" si="0"/>
        <v>630078.69999999995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659442</v>
      </c>
      <c r="D59" s="10">
        <v>0</v>
      </c>
      <c r="E59" s="10">
        <v>0</v>
      </c>
      <c r="F59" s="10">
        <f t="shared" si="0"/>
        <v>659442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8913336.8100000005</v>
      </c>
      <c r="D60" s="10">
        <v>265200</v>
      </c>
      <c r="E60" s="10">
        <v>0</v>
      </c>
      <c r="F60" s="10">
        <f t="shared" si="0"/>
        <v>9178536.8100000005</v>
      </c>
      <c r="G60" s="11">
        <f t="shared" si="1"/>
        <v>265200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0">
        <f t="shared" si="0"/>
        <v>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4149103.48</v>
      </c>
      <c r="D63" s="7">
        <f>SUM(D64:D71)</f>
        <v>39344.83</v>
      </c>
      <c r="E63" s="7">
        <f>SUM(E64:E71)</f>
        <v>0</v>
      </c>
      <c r="F63" s="7">
        <f t="shared" si="0"/>
        <v>4188448.31</v>
      </c>
      <c r="G63" s="8">
        <f t="shared" si="1"/>
        <v>39344.830000000075</v>
      </c>
    </row>
    <row r="64" spans="1:7" x14ac:dyDescent="0.2">
      <c r="A64" s="9">
        <v>1241</v>
      </c>
      <c r="B64" s="26" t="s">
        <v>59</v>
      </c>
      <c r="C64" s="10">
        <v>658743.55000000005</v>
      </c>
      <c r="D64" s="10">
        <v>39344.83</v>
      </c>
      <c r="E64" s="10">
        <v>0</v>
      </c>
      <c r="F64" s="10">
        <f t="shared" si="0"/>
        <v>698088.38</v>
      </c>
      <c r="G64" s="11">
        <f t="shared" si="1"/>
        <v>39344.829999999958</v>
      </c>
    </row>
    <row r="65" spans="1:7" x14ac:dyDescent="0.2">
      <c r="A65" s="9">
        <v>1242</v>
      </c>
      <c r="B65" s="26" t="s">
        <v>60</v>
      </c>
      <c r="C65" s="10">
        <v>2584.48</v>
      </c>
      <c r="D65" s="10">
        <v>0</v>
      </c>
      <c r="E65" s="10">
        <v>0</v>
      </c>
      <c r="F65" s="10">
        <f t="shared" si="0"/>
        <v>2584.48</v>
      </c>
      <c r="G65" s="11">
        <f t="shared" si="1"/>
        <v>0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955200.92</v>
      </c>
      <c r="D67" s="10">
        <v>0</v>
      </c>
      <c r="E67" s="10">
        <v>0</v>
      </c>
      <c r="F67" s="10">
        <f t="shared" si="0"/>
        <v>955200.92</v>
      </c>
      <c r="G67" s="11">
        <f t="shared" si="1"/>
        <v>0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2532574.5299999998</v>
      </c>
      <c r="D69" s="10">
        <v>0</v>
      </c>
      <c r="E69" s="10">
        <v>0</v>
      </c>
      <c r="F69" s="10">
        <f t="shared" si="2"/>
        <v>2532574.5299999998</v>
      </c>
      <c r="G69" s="11">
        <f t="shared" si="3"/>
        <v>0</v>
      </c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10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150440</v>
      </c>
      <c r="D72" s="7">
        <f>SUM(D73:D77)</f>
        <v>0</v>
      </c>
      <c r="E72" s="7">
        <f>SUM(E73:E77)</f>
        <v>0</v>
      </c>
      <c r="F72" s="7">
        <f t="shared" si="2"/>
        <v>150440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150440</v>
      </c>
      <c r="D73" s="10">
        <v>0</v>
      </c>
      <c r="E73" s="10">
        <v>0</v>
      </c>
      <c r="F73" s="10">
        <f t="shared" si="2"/>
        <v>150440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0</v>
      </c>
      <c r="D76" s="13">
        <v>0</v>
      </c>
      <c r="E76" s="13">
        <v>0</v>
      </c>
      <c r="F76" s="13">
        <f t="shared" si="2"/>
        <v>0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-231090.53000000003</v>
      </c>
      <c r="D78" s="7">
        <f>SUM(D79:D83)</f>
        <v>0</v>
      </c>
      <c r="E78" s="7">
        <f>SUM(E79:E83)</f>
        <v>0</v>
      </c>
      <c r="F78" s="7">
        <f t="shared" si="2"/>
        <v>-231090.53000000003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-174960.2</v>
      </c>
      <c r="D81" s="13">
        <v>0</v>
      </c>
      <c r="E81" s="13">
        <v>0</v>
      </c>
      <c r="F81" s="13">
        <f t="shared" si="2"/>
        <v>-174960.2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-56130.33</v>
      </c>
      <c r="D83" s="13">
        <v>0</v>
      </c>
      <c r="E83" s="13">
        <v>0</v>
      </c>
      <c r="F83" s="13">
        <f t="shared" si="2"/>
        <v>-56130.33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8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ht="22.5" customHeight="1" x14ac:dyDescent="0.2">
      <c r="A104" s="39" t="s">
        <v>127</v>
      </c>
      <c r="B104" s="39" t="s">
        <v>123</v>
      </c>
      <c r="C104" s="39"/>
      <c r="D104" s="39" t="s">
        <v>124</v>
      </c>
    </row>
    <row r="105" spans="1:7" x14ac:dyDescent="0.2">
      <c r="A105" s="34" t="s">
        <v>128</v>
      </c>
      <c r="B105" s="39" t="s">
        <v>125</v>
      </c>
      <c r="C105" s="34"/>
      <c r="D105" s="34" t="s">
        <v>126</v>
      </c>
    </row>
    <row r="106" spans="1:7" x14ac:dyDescent="0.2">
      <c r="A106" s="34"/>
      <c r="B106" s="34" t="s">
        <v>111</v>
      </c>
      <c r="C106" s="34"/>
      <c r="D106" s="35" t="s">
        <v>111</v>
      </c>
    </row>
    <row r="107" spans="1:7" ht="22.5" x14ac:dyDescent="0.2">
      <c r="A107" s="34"/>
      <c r="B107" s="36" t="s">
        <v>112</v>
      </c>
      <c r="C107" s="37"/>
      <c r="D107" s="36" t="s">
        <v>112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scale="6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113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118</v>
      </c>
    </row>
    <row r="6" spans="1:1" ht="11.25" customHeight="1" x14ac:dyDescent="0.2">
      <c r="A6" s="20" t="s">
        <v>119</v>
      </c>
    </row>
    <row r="7" spans="1:1" x14ac:dyDescent="0.2">
      <c r="A7" s="20" t="s">
        <v>120</v>
      </c>
    </row>
    <row r="8" spans="1:1" x14ac:dyDescent="0.2">
      <c r="A8" s="20" t="s">
        <v>121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2020-10-16T15:48:00Z</cp:lastPrinted>
  <dcterms:created xsi:type="dcterms:W3CDTF">2014-02-09T04:04:15Z</dcterms:created>
  <dcterms:modified xsi:type="dcterms:W3CDTF">2020-10-16T15:48:42Z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