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4F53EF9A-6934-4A81-87FD-2D3C29B4675F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<sst xmlns="http://schemas.openxmlformats.org/spreadsheetml/2006/main" count="65" uniqueCount="64">
  <si>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</si>
  <si>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</si>
  <si>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</si>
  <si>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</si>
  <si>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</si>
  <si>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</si>
  <si>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</si>
  <si>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</si>
  <si>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</si>
  <si>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</si>
  <si>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</si>
  <si>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</si>
  <si>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</si>
  <si>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</si>
  <si>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</si>
  <si>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</si>
  <si>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</si>
  <si>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</si>
  <si>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</si>
  <si>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</si>
  <si>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</si>
  <si>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</si>
  <si>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</si>
  <si>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</si>
  <si>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</si>
  <si>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</si>
  <si>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</si>
  <si>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</si>
  <si>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</si>
  <si>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</si>
  <si>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</si>
  <si>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</si>
  <si>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</si>
  <si>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</si>
  <si>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</si>
  <si>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</si>
  <si>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</si>
  <si>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</si>
  <si>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</si>
  <si>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</si>
  <si>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</si>
  <si>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</si>
  <si>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</si>
  <si>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</si>
  <si>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</si>
  <si>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</si>
  <si>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</si>
  <si>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</si>
  <si>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</si>
  <si>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</si>
  <si>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</si>
  <si>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</si>
  <si>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</si>
  <si>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</si>
  <si>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</si>
  <si>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</si>
  <si>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</si>
  <si>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</si>
  <si>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</si>
  <si>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</si>
  <si>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Situación Financiera
Al 31 de Marzo de 2023
(Cifras en Pesos)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</si>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</sst>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2" zoomScaleNormal="100" zoomScaleSheetLayoutView="100" workbookViewId="0">
      <selection activeCell="E64" sqref="E6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402274.07</v>
      </c>
      <c r="C5" s="18">
        <v>0</v>
      </c>
      <c r="D5" s="9" t="s">
        <v>36</v>
      </c>
      <c r="E5" s="18">
        <v>974110.24</v>
      </c>
      <c r="F5" s="21">
        <v>763846.28</v>
      </c>
    </row>
    <row r="6" spans="1:6" x14ac:dyDescent="0.2">
      <c r="A6" s="9" t="s">
        <v>23</v>
      </c>
      <c r="B6" s="18">
        <v>1302004.31</v>
      </c>
      <c r="C6" s="18">
        <v>1301511.58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1704278.3800000001</v>
      </c>
      <c r="C13" s="20">
        <f>SUM(C5:C11)</f>
        <v>1301511.58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974110.24</v>
      </c>
      <c r="F14" s="25">
        <f>SUM(F5:F12)</f>
        <v>763846.28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1900000</v>
      </c>
      <c r="C18" s="18">
        <v>1900000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1326396.78</v>
      </c>
      <c r="C19" s="18">
        <v>1320306.78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-420795.14</v>
      </c>
      <c r="C21" s="18">
        <v>-420795.14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2805601.64</v>
      </c>
      <c r="C26" s="20">
        <f>SUM(C16:C24)</f>
        <v>2799511.64</v>
      </c>
      <c r="D26" s="12" t="s">
        <v>50</v>
      </c>
      <c r="E26" s="20">
        <f>SUM(E24+E14)</f>
        <v>974110.24</v>
      </c>
      <c r="F26" s="25">
        <f>SUM(F14+F24)</f>
        <v>763846.28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4509880.0200000005</v>
      </c>
      <c r="C28" s="20">
        <f>C13+C26</f>
        <v>4101023.22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1900000</v>
      </c>
      <c r="F30" s="25">
        <f>SUM(F31:F33)</f>
        <v>1900000</v>
      </c>
    </row>
    <row r="31" spans="1:6" x14ac:dyDescent="0.2">
      <c r="A31" s="13"/>
      <c r="B31" s="14"/>
      <c r="C31" s="15"/>
      <c r="D31" s="9" t="s">
        <v>2</v>
      </c>
      <c r="E31" s="18">
        <v>1900000</v>
      </c>
      <c r="F31" s="21">
        <v>1900000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1635769.5799999998</v>
      </c>
      <c r="F35" s="25">
        <f>SUM(F36:F40)</f>
        <v>1782721.1199999999</v>
      </c>
    </row>
    <row r="36" spans="1:6" x14ac:dyDescent="0.2">
      <c r="A36" s="13"/>
      <c r="B36" s="14"/>
      <c r="C36" s="15"/>
      <c r="D36" s="9" t="s">
        <v>46</v>
      </c>
      <c r="E36" s="18">
        <v>-146951.34</v>
      </c>
      <c r="F36" s="21">
        <v>-1268512.8</v>
      </c>
    </row>
    <row r="37" spans="1:6" x14ac:dyDescent="0.2">
      <c r="A37" s="13"/>
      <c r="B37" s="14"/>
      <c r="C37" s="15"/>
      <c r="D37" s="9" t="s">
        <v>14</v>
      </c>
      <c r="E37" s="18">
        <v>1782720.92</v>
      </c>
      <c r="F37" s="21">
        <v>3051233.92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3535769.58</v>
      </c>
      <c r="F46" s="25">
        <f>SUM(F42+F35+F30)</f>
        <v>3682721.12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4509879.82</v>
      </c>
      <c r="F48" s="20">
        <f>F46+F26</f>
        <v>4446567.4000000004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ht="12.75" x14ac:dyDescent="0.2">
      <c r="A52" s="17"/>
    </row>
    <row r="53" spans="1:6" ht="12.75" x14ac:dyDescent="0.2">
      <c r="A53" s="17"/>
    </row>
    <row r="55" spans="1:6" ht="12" thickBot="1" x14ac:dyDescent="0.25">
      <c r="A55" s="28"/>
      <c r="B55" s="28"/>
      <c r="C55" s="29"/>
      <c r="D55" s="29"/>
      <c r="E55" s="29"/>
      <c r="F55" s="29"/>
    </row>
    <row r="56" spans="1:6" ht="12" x14ac:dyDescent="0.2">
      <c r="A56" s="26" t="s">
        <v>61</v>
      </c>
    </row>
    <row r="57" spans="1:6" ht="12" x14ac:dyDescent="0.2">
      <c r="A57" s="26" t="s">
        <v>62</v>
      </c>
    </row>
    <row r="58" spans="1:6" ht="15" x14ac:dyDescent="0.2">
      <c r="A58" s="27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2023-05-09T20:43:23Z</cp:lastPrinted>
  <dcterms:created xsi:type="dcterms:W3CDTF">2012-12-11T20:26:08Z</dcterms:created>
  <dcterms:modified xsi:type="dcterms:W3CDTF">2023-05-12T17:13:13Z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