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89AFA53A-576B-464B-9E19-4A9CFFC28301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CA!$A$1:$G$108</definedName>
  </definedNames>
  <calcPr calcId="181029"/>
</workbook>
</file>

<file path=xl/calcChain.xml><?xml version="1.0" encoding="utf-8"?>
<calcChain xmlns="http://schemas.openxmlformats.org/spreadsheetml/2006/main">
  <c r="D51" i="4" l="1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89" i="4"/>
  <c r="E89" i="4"/>
  <c r="C89" i="4"/>
  <c r="D87" i="4"/>
  <c r="G87" i="4" s="1"/>
  <c r="D85" i="4"/>
  <c r="G85" i="4" s="1"/>
  <c r="D83" i="4"/>
  <c r="G83" i="4" s="1"/>
  <c r="D81" i="4"/>
  <c r="G81" i="4" s="1"/>
  <c r="D79" i="4"/>
  <c r="G79" i="4" s="1"/>
  <c r="D77" i="4"/>
  <c r="G77" i="4" s="1"/>
  <c r="D75" i="4"/>
  <c r="G75" i="4" s="1"/>
  <c r="B89" i="4"/>
  <c r="F67" i="4"/>
  <c r="E67" i="4"/>
  <c r="D65" i="4"/>
  <c r="G65" i="4" s="1"/>
  <c r="D64" i="4"/>
  <c r="G64" i="4" s="1"/>
  <c r="D63" i="4"/>
  <c r="G63" i="4" s="1"/>
  <c r="D62" i="4"/>
  <c r="G62" i="4" s="1"/>
  <c r="C67" i="4"/>
  <c r="B67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3" i="4"/>
  <c r="E53" i="4"/>
  <c r="C53" i="4"/>
  <c r="B53" i="4"/>
  <c r="G67" i="4" l="1"/>
  <c r="G89" i="4"/>
  <c r="D67" i="4"/>
  <c r="D89" i="4"/>
  <c r="G53" i="4"/>
  <c r="D53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<sst xmlns="http://schemas.openxmlformats.org/spreadsheetml/2006/main" count="245" uniqueCount="181">
  <si>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</si>
  <si>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</si>
  <si>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</si>
  <si>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</si>
  <si>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</si>
  <si>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</si>
  <si>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</si>
  <si>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</si>
  <si>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</si>
  <si>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</si>
  <si>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</si>
  <si>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</si>
  <si>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</si>
  <si>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</si>
  <si>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</si>
  <si>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</si>
  <si>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</si>
  <si>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</si>
  <si>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</si>
  <si>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</si>
  <si>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</si>
  <si>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</si>
  <si>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</si>
  <si>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</si>
  <si>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</si>
  <si>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</si>
  <si>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</si>
  <si>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</si>
  <si>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</si>
  <si>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</si>
  <si>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</si>
  <si>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</si>
  <si>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</si>
  <si>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</si>
  <si>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</si>
  <si>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</si>
  <si>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</si>
  <si>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</si>
  <si>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</si>
  <si>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</si>
  <si>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</si>
  <si>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</si>
  <si>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</si>
  <si>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</si>
  <si>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</si>
  <si>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</si>
  <si>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</si>
  <si>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</si>
  <si>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</si>
  <si>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</si>
  <si>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</si>
  <si>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</si>
  <si>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</si>
  <si>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</si>
  <si>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</si>
  <si>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</si>
  <si>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</si>
  <si>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</si>
  <si>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</si>
  <si>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</si>
  <si>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</si>
  <si>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</si>
  <si>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</si>
  <si>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</si>
  <si>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</si>
  <si>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</si>
  <si>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</si>
  <si>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</si>
  <si>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</si>
  <si>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</si>
  <si>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</si>
  <si>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</si>
  <si>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</si>
  <si>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</si>
  <si>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</si>
  <si>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</si>
  <si>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</si>
  <si>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</si>
  <si>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</si>
  <si>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</si>
  <si>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</si>
  <si>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</si>
  <si>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</si>
  <si>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</si>
  <si>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</si>
  <si>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</si>
  <si>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</si>
  <si>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</si>
  <si>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</si>
  <si>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</si>
  <si>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</si>
  <si>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</si>
  <si>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</si>
  <si>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</si>
  <si>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</si>
  <si>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</si>
  <si>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</si>
  <si>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</si>
  <si>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</si>
  <si>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</si>
  <si>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</si>
  <si>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</si>
  <si>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</si>
  <si>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</si>
  <si>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</si>
  <si>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</si>
  <si>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</si>
  <si>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</si>
  <si>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</si>
  <si>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</si>
  <si>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</si>
  <si>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</si>
  <si>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</si>
  <si>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</si>
  <si>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</si>
  <si>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</si>
  <si>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</si>
  <si>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</si>
  <si>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</si>
  <si>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</si>
  <si>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</si>
  <si>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</si>
  <si>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</si>
  <si>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</si>
  <si>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</si>
  <si>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</si>
  <si>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</si>
  <si>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</si>
  <si>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</si>
  <si>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Salvatierra, Gto.
Estado Analítico del Ejercicio del Presupuesto de Egresos
Clasificación por Objeto del Gasto (Capítulo y Concepto)
Del 1 de Enero al 31 de Diciembre de 2024</t>
  </si>
  <si>
    <t>Municipio de Salvatierra, Gto.
Estado Analítico del Ejercicio del Presupuesto de Egresos
Clasificación Económica (por Tipo de Gasto)
Del 1 de Enero al 31 de Diciembre de 2024</t>
  </si>
  <si>
    <t>31111M270010000 PRESIDENTE MUNICIPAL</t>
  </si>
  <si>
    <t>31111M270020000 SINDICO</t>
  </si>
  <si>
    <t>31111M270030000 REGIDORES</t>
  </si>
  <si>
    <t>31111M270040000 DIRECCION DE PRESIDENCIA</t>
  </si>
  <si>
    <t>31111M270050000 DIRECCION DE COMUNICACIO</t>
  </si>
  <si>
    <t>31111M270060000 COORDINACION ATENCION AL</t>
  </si>
  <si>
    <t>31111M270070000 COORDINACION ATENCION CI</t>
  </si>
  <si>
    <t>31111M270080000 COORDINACION DE JUVENTUD</t>
  </si>
  <si>
    <t>31111M270090100 DESPACHO DE SECRETARIA D</t>
  </si>
  <si>
    <t>31111M270090200 JEFATURA ARCHIVO HISTORI</t>
  </si>
  <si>
    <t>31111M270090300 JEFATURA JUZGADO ADMINIS</t>
  </si>
  <si>
    <t>31111M270090400 JEFATURA MUSEO DE LA CIU</t>
  </si>
  <si>
    <t>31111M270090500 JEFATURA DERECHOS HUMANO</t>
  </si>
  <si>
    <t>31111M270090600 JEFATURA RECLUTAMIENTO</t>
  </si>
  <si>
    <t>31111M270100000 DIRECCION DE FISCALIZACI</t>
  </si>
  <si>
    <t>31111M270110000 DIRECCION DE JURIDICO</t>
  </si>
  <si>
    <t>31111M270120000 UNIDAD DE TRANSPARENCIA</t>
  </si>
  <si>
    <t>31111M270130000 TESORERIA</t>
  </si>
  <si>
    <t>31111M270140000 DIRECCION DE CATASTRO</t>
  </si>
  <si>
    <t>31111M270150000 CONTRALORIA</t>
  </si>
  <si>
    <t>31111M270160000 DIRECCION DE OBRAS PUBLI</t>
  </si>
  <si>
    <t>31111M270170100 DESPACHO DE SERVICIOS PU</t>
  </si>
  <si>
    <t>31111M270170200 JEFATURA ALUMBRADO PUBLI</t>
  </si>
  <si>
    <t>31111M270170300 JEFATURA ASEO PUBLICO</t>
  </si>
  <si>
    <t>31111M270170400 JEFATURA MERCADO</t>
  </si>
  <si>
    <t>31111M270170500 JEFATURA PANTEONES</t>
  </si>
  <si>
    <t>31111M270170600 JEFATURA PARQUES Y JARDI</t>
  </si>
  <si>
    <t>31111M270170700 JEFATURA RASTRO</t>
  </si>
  <si>
    <t>31111M270170800 JEFATURA ADMON PARQUE EL</t>
  </si>
  <si>
    <t>31111M270180000 DIRECCION DE DESARROLLO</t>
  </si>
  <si>
    <t>31111M270190100 DESPACHO DE SALUD PUBLIC</t>
  </si>
  <si>
    <t>31111M270200000 DIRECCION DE PLANEACION</t>
  </si>
  <si>
    <t>31111M270210000 DIRECCION DE DESARROLLO</t>
  </si>
  <si>
    <t>31111M270220000 COORDINACION DEL INSTITU</t>
  </si>
  <si>
    <t>31111M270230100 DESPACHO DIRECCION DE SE</t>
  </si>
  <si>
    <t>31111M270230200 SUBDIRECCION MOVILIDAD Y</t>
  </si>
  <si>
    <t>31111M270240000 DIRECCION DE PROTECCION</t>
  </si>
  <si>
    <t>31111M270250000 DIRECCION DE DESARROLLO</t>
  </si>
  <si>
    <t>31111M270260100 DESPACHO DE LA DIRECCION</t>
  </si>
  <si>
    <t>31111M270270000 DIRECCION DE DES URBANO</t>
  </si>
  <si>
    <t>31111M270280000 COORDINACION DE FOMENTO</t>
  </si>
  <si>
    <t>31111M270290000 COORDINACION DE EDUCACIO</t>
  </si>
  <si>
    <t>31111M270300000 DIRECCION DE OFICIALIA M</t>
  </si>
  <si>
    <t>31111M270310000 DIRECCION DE CASA DE CUL</t>
  </si>
  <si>
    <t>31111M270900100 SISTEMA DIF SALVATIERRA</t>
  </si>
  <si>
    <t>Municipio de Salvatierra, Gto.
Estado Analítico del Ejercicio del Presupuesto de Egresos
Clasificación Administrativa
Del 1 de Enero al 31 de Diciembre de 2024</t>
  </si>
  <si>
    <t>Municipio de Salvatierra, Gto.
Estado Analítico del Ejercicio del Presupuesto de Egresos
Clasificación Administrativa (Poderes)
Del 1 de Enero al 31 de Diciembre de 2024</t>
  </si>
  <si>
    <t>Municipio de Salvatierra, Gto.
Estado Analítico del Ejercicio del Presupuesto de Egresos
Clasificación Administrativa (Sector Paraestatal)
Del 1 de Enero al 31 de Diciembre de 2024</t>
  </si>
  <si>
    <t>Municipio de Salvatierra, Gto.
Estado Analítico del Ejercicio del Presupuesto de Egresos
Clasificación Funcional (Finalidad y Función)
Del 1 de Enero al 31 de Diciembre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</si>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</sst>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right"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 wrapText="1"/>
      <protection locked="0"/>
    </xf>
    <xf numFmtId="0" fontId="9" fillId="0" borderId="0" xfId="8" applyFont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80</xdr:row>
      <xdr:rowOff>66674</xdr:rowOff>
    </xdr:from>
    <xdr:to>
      <xdr:col>4</xdr:col>
      <xdr:colOff>981075</xdr:colOff>
      <xdr:row>94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A1140D-3F4D-4053-9C70-DF09399987CE}"/>
            </a:ext>
          </a:extLst>
        </xdr:cNvPr>
        <xdr:cNvSpPr txBox="1"/>
      </xdr:nvSpPr>
      <xdr:spPr>
        <a:xfrm>
          <a:off x="590550" y="12153899"/>
          <a:ext cx="7210425" cy="2143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2693936</xdr:colOff>
      <xdr:row>88</xdr:row>
      <xdr:rowOff>85725</xdr:rowOff>
    </xdr:from>
    <xdr:to>
      <xdr:col>1</xdr:col>
      <xdr:colOff>857250</xdr:colOff>
      <xdr:row>88</xdr:row>
      <xdr:rowOff>87160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4B1D0-EE39-435D-998D-8C0BA9E71532}"/>
            </a:ext>
          </a:extLst>
        </xdr:cNvPr>
        <xdr:cNvCxnSpPr/>
      </xdr:nvCxnSpPr>
      <xdr:spPr>
        <a:xfrm flipV="1">
          <a:off x="2693936" y="13382625"/>
          <a:ext cx="1754239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82</xdr:row>
      <xdr:rowOff>133350</xdr:rowOff>
    </xdr:from>
    <xdr:to>
      <xdr:col>0</xdr:col>
      <xdr:colOff>2743200</xdr:colOff>
      <xdr:row>82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7E1952-92BA-470B-BEEA-CC2433C6C16F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90847</xdr:colOff>
      <xdr:row>82</xdr:row>
      <xdr:rowOff>126181</xdr:rowOff>
    </xdr:from>
    <xdr:to>
      <xdr:col>4</xdr:col>
      <xdr:colOff>180975</xdr:colOff>
      <xdr:row>82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EEC545B-D3A6-457A-B69B-E5E9DEBB7291}"/>
            </a:ext>
          </a:extLst>
        </xdr:cNvPr>
        <xdr:cNvCxnSpPr/>
      </xdr:nvCxnSpPr>
      <xdr:spPr>
        <a:xfrm>
          <a:off x="4729522" y="12508681"/>
          <a:ext cx="227135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66674</xdr:rowOff>
    </xdr:from>
    <xdr:to>
      <xdr:col>5</xdr:col>
      <xdr:colOff>304800</xdr:colOff>
      <xdr:row>32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A6F8E5-3A7C-4961-B9FE-8AD499434A98}"/>
            </a:ext>
          </a:extLst>
        </xdr:cNvPr>
        <xdr:cNvSpPr txBox="1"/>
      </xdr:nvSpPr>
      <xdr:spPr>
        <a:xfrm>
          <a:off x="590550" y="3438524"/>
          <a:ext cx="6629400" cy="2047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122186</xdr:colOff>
      <xdr:row>27</xdr:row>
      <xdr:rowOff>30010</xdr:rowOff>
    </xdr:from>
    <xdr:to>
      <xdr:col>2</xdr:col>
      <xdr:colOff>609600</xdr:colOff>
      <xdr:row>27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D92F1BB-B5A5-4081-97FF-B81A3908BB6A}"/>
            </a:ext>
          </a:extLst>
        </xdr:cNvPr>
        <xdr:cNvCxnSpPr/>
      </xdr:nvCxnSpPr>
      <xdr:spPr>
        <a:xfrm>
          <a:off x="2846336" y="4611535"/>
          <a:ext cx="1535164" cy="80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21</xdr:row>
      <xdr:rowOff>133350</xdr:rowOff>
    </xdr:from>
    <xdr:to>
      <xdr:col>0</xdr:col>
      <xdr:colOff>2743200</xdr:colOff>
      <xdr:row>21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7E99BE-70A6-464B-83D0-9BACF7B54E24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957622</xdr:colOff>
      <xdr:row>22</xdr:row>
      <xdr:rowOff>11881</xdr:rowOff>
    </xdr:from>
    <xdr:to>
      <xdr:col>5</xdr:col>
      <xdr:colOff>0</xdr:colOff>
      <xdr:row>22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724450-8115-4BE4-8F4F-EC4F1DC1F67A}"/>
            </a:ext>
          </a:extLst>
        </xdr:cNvPr>
        <xdr:cNvCxnSpPr/>
      </xdr:nvCxnSpPr>
      <xdr:spPr>
        <a:xfrm>
          <a:off x="4729522" y="3831406"/>
          <a:ext cx="2185628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92</xdr:row>
      <xdr:rowOff>66674</xdr:rowOff>
    </xdr:from>
    <xdr:to>
      <xdr:col>4</xdr:col>
      <xdr:colOff>981075</xdr:colOff>
      <xdr:row>105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BEDBE98-976A-47F7-8EC2-1EF81537DA4B}"/>
            </a:ext>
          </a:extLst>
        </xdr:cNvPr>
        <xdr:cNvSpPr txBox="1"/>
      </xdr:nvSpPr>
      <xdr:spPr>
        <a:xfrm>
          <a:off x="590550" y="15163799"/>
          <a:ext cx="8137525" cy="1981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2303411</xdr:colOff>
      <xdr:row>100</xdr:row>
      <xdr:rowOff>66675</xdr:rowOff>
    </xdr:from>
    <xdr:to>
      <xdr:col>1</xdr:col>
      <xdr:colOff>466725</xdr:colOff>
      <xdr:row>100</xdr:row>
      <xdr:rowOff>68110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5C0CF-CFD8-4063-82EF-C095A5E0BE58}"/>
            </a:ext>
          </a:extLst>
        </xdr:cNvPr>
        <xdr:cNvCxnSpPr/>
      </xdr:nvCxnSpPr>
      <xdr:spPr>
        <a:xfrm flipV="1">
          <a:off x="2303411" y="16363950"/>
          <a:ext cx="2763889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94</xdr:row>
      <xdr:rowOff>133350</xdr:rowOff>
    </xdr:from>
    <xdr:to>
      <xdr:col>0</xdr:col>
      <xdr:colOff>2743200</xdr:colOff>
      <xdr:row>94</xdr:row>
      <xdr:rowOff>138369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C1F6E35F-5186-4566-9188-33DCDB1FD266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214672</xdr:colOff>
      <xdr:row>94</xdr:row>
      <xdr:rowOff>145231</xdr:rowOff>
    </xdr:from>
    <xdr:to>
      <xdr:col>3</xdr:col>
      <xdr:colOff>304800</xdr:colOff>
      <xdr:row>95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05D2B3-424E-442D-BED3-7A5027CB9FF4}"/>
            </a:ext>
          </a:extLst>
        </xdr:cNvPr>
        <xdr:cNvCxnSpPr/>
      </xdr:nvCxnSpPr>
      <xdr:spPr>
        <a:xfrm>
          <a:off x="4815247" y="15528106"/>
          <a:ext cx="2185628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45</xdr:row>
      <xdr:rowOff>66674</xdr:rowOff>
    </xdr:from>
    <xdr:to>
      <xdr:col>4</xdr:col>
      <xdr:colOff>981075</xdr:colOff>
      <xdr:row>60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24A2E0-ED6F-464B-883B-C4A74016EEFA}"/>
            </a:ext>
          </a:extLst>
        </xdr:cNvPr>
        <xdr:cNvSpPr txBox="1"/>
      </xdr:nvSpPr>
      <xdr:spPr>
        <a:xfrm>
          <a:off x="590550" y="7162799"/>
          <a:ext cx="8042275" cy="2409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2274836</xdr:colOff>
      <xdr:row>53</xdr:row>
      <xdr:rowOff>47625</xdr:rowOff>
    </xdr:from>
    <xdr:to>
      <xdr:col>1</xdr:col>
      <xdr:colOff>438150</xdr:colOff>
      <xdr:row>53</xdr:row>
      <xdr:rowOff>49060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3715A2A-552B-4E3F-AAD5-13289B20E962}"/>
            </a:ext>
          </a:extLst>
        </xdr:cNvPr>
        <xdr:cNvCxnSpPr/>
      </xdr:nvCxnSpPr>
      <xdr:spPr>
        <a:xfrm flipV="1">
          <a:off x="2274836" y="8343900"/>
          <a:ext cx="2678164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754933</xdr:colOff>
      <xdr:row>47</xdr:row>
      <xdr:rowOff>133350</xdr:rowOff>
    </xdr:from>
    <xdr:to>
      <xdr:col>0</xdr:col>
      <xdr:colOff>2743200</xdr:colOff>
      <xdr:row>47</xdr:row>
      <xdr:rowOff>138369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21612F-8602-4ACB-AD9B-E2ED62967E73}"/>
            </a:ext>
          </a:extLst>
        </xdr:cNvPr>
        <xdr:cNvCxnSpPr/>
      </xdr:nvCxnSpPr>
      <xdr:spPr>
        <a:xfrm flipV="1">
          <a:off x="754933" y="12515850"/>
          <a:ext cx="1988267" cy="50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233722</xdr:colOff>
      <xdr:row>48</xdr:row>
      <xdr:rowOff>11881</xdr:rowOff>
    </xdr:from>
    <xdr:to>
      <xdr:col>3</xdr:col>
      <xdr:colOff>323850</xdr:colOff>
      <xdr:row>48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ADCE7-8586-4DE6-8CE7-C41F8752479B}"/>
            </a:ext>
          </a:extLst>
        </xdr:cNvPr>
        <xdr:cNvCxnSpPr/>
      </xdr:nvCxnSpPr>
      <xdr:spPr>
        <a:xfrm>
          <a:off x="4748572" y="7546156"/>
          <a:ext cx="2185628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showGridLines="0" zoomScaleNormal="100" workbookViewId="0">
      <selection activeCell="K10" sqref="K1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28"/>
      <c r="C1" s="28"/>
      <c r="D1" s="28"/>
      <c r="E1" s="28"/>
      <c r="F1" s="28"/>
      <c r="G1" s="29"/>
    </row>
    <row r="2" spans="1:8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8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8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3" t="s">
        <v>58</v>
      </c>
      <c r="B5" s="8">
        <f>SUM(B6:B12)</f>
        <v>146281416.67000002</v>
      </c>
      <c r="C5" s="8">
        <f>SUM(C6:C12)</f>
        <v>12057564.510000002</v>
      </c>
      <c r="D5" s="8">
        <f>B5+C5</f>
        <v>158338981.18000001</v>
      </c>
      <c r="E5" s="8">
        <f>SUM(E6:E12)</f>
        <v>158338981.17999998</v>
      </c>
      <c r="F5" s="8">
        <f>SUM(F6:F12)</f>
        <v>153605189.13</v>
      </c>
      <c r="G5" s="8">
        <f>D5-E5</f>
        <v>0</v>
      </c>
    </row>
    <row r="6" spans="1:8" x14ac:dyDescent="0.2">
      <c r="A6" s="39" t="s">
        <v>62</v>
      </c>
      <c r="B6" s="4">
        <v>118992369.67</v>
      </c>
      <c r="C6" s="4">
        <v>-9353308.7799999993</v>
      </c>
      <c r="D6" s="4">
        <f t="shared" ref="D6:D69" si="0">B6+C6</f>
        <v>109639060.89</v>
      </c>
      <c r="E6" s="4">
        <v>109639060.89</v>
      </c>
      <c r="F6" s="4">
        <v>109639060.89</v>
      </c>
      <c r="G6" s="4">
        <f t="shared" ref="G6:G69" si="1">D6-E6</f>
        <v>0</v>
      </c>
      <c r="H6" s="7">
        <v>1100</v>
      </c>
    </row>
    <row r="7" spans="1:8" x14ac:dyDescent="0.2">
      <c r="A7" s="39" t="s">
        <v>63</v>
      </c>
      <c r="B7" s="4">
        <v>354143.43</v>
      </c>
      <c r="C7" s="4">
        <v>3603259.76</v>
      </c>
      <c r="D7" s="4">
        <f t="shared" si="0"/>
        <v>3957403.19</v>
      </c>
      <c r="E7" s="4">
        <v>3957403.19</v>
      </c>
      <c r="F7" s="4">
        <v>3957403.19</v>
      </c>
      <c r="G7" s="4">
        <f t="shared" si="1"/>
        <v>0</v>
      </c>
      <c r="H7" s="7">
        <v>1200</v>
      </c>
    </row>
    <row r="8" spans="1:8" x14ac:dyDescent="0.2">
      <c r="A8" s="39" t="s">
        <v>64</v>
      </c>
      <c r="B8" s="4">
        <v>17793525.449999999</v>
      </c>
      <c r="C8" s="4">
        <v>-4351080.8899999997</v>
      </c>
      <c r="D8" s="4">
        <f t="shared" si="0"/>
        <v>13442444.559999999</v>
      </c>
      <c r="E8" s="4">
        <v>13442444.560000001</v>
      </c>
      <c r="F8" s="4">
        <v>13442444.560000001</v>
      </c>
      <c r="G8" s="4">
        <f t="shared" si="1"/>
        <v>0</v>
      </c>
      <c r="H8" s="7">
        <v>1300</v>
      </c>
    </row>
    <row r="9" spans="1:8" x14ac:dyDescent="0.2">
      <c r="A9" s="39" t="s">
        <v>33</v>
      </c>
      <c r="B9" s="4">
        <v>160000</v>
      </c>
      <c r="C9" s="4">
        <v>240000</v>
      </c>
      <c r="D9" s="4">
        <f t="shared" si="0"/>
        <v>400000</v>
      </c>
      <c r="E9" s="4">
        <v>400000</v>
      </c>
      <c r="F9" s="4">
        <v>400000</v>
      </c>
      <c r="G9" s="4">
        <f t="shared" si="1"/>
        <v>0</v>
      </c>
      <c r="H9" s="7">
        <v>1400</v>
      </c>
    </row>
    <row r="10" spans="1:8" x14ac:dyDescent="0.2">
      <c r="A10" s="39" t="s">
        <v>65</v>
      </c>
      <c r="B10" s="4">
        <v>8816378.1199999992</v>
      </c>
      <c r="C10" s="4">
        <v>21676761.780000001</v>
      </c>
      <c r="D10" s="4">
        <f t="shared" si="0"/>
        <v>30493139.899999999</v>
      </c>
      <c r="E10" s="4">
        <v>30493139.899999999</v>
      </c>
      <c r="F10" s="4">
        <v>25759347.850000001</v>
      </c>
      <c r="G10" s="4">
        <f t="shared" si="1"/>
        <v>0</v>
      </c>
      <c r="H10" s="7">
        <v>1500</v>
      </c>
    </row>
    <row r="11" spans="1:8" x14ac:dyDescent="0.2">
      <c r="A11" s="39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9" t="s">
        <v>66</v>
      </c>
      <c r="B12" s="4">
        <v>165000</v>
      </c>
      <c r="C12" s="4">
        <v>241932.64</v>
      </c>
      <c r="D12" s="4">
        <f t="shared" si="0"/>
        <v>406932.64</v>
      </c>
      <c r="E12" s="4">
        <v>406932.64</v>
      </c>
      <c r="F12" s="4">
        <v>406932.64</v>
      </c>
      <c r="G12" s="4">
        <f t="shared" si="1"/>
        <v>0</v>
      </c>
      <c r="H12" s="7">
        <v>1700</v>
      </c>
    </row>
    <row r="13" spans="1:8" x14ac:dyDescent="0.2">
      <c r="A13" s="13" t="s">
        <v>123</v>
      </c>
      <c r="B13" s="9">
        <f>SUM(B14:B22)</f>
        <v>23040398.82</v>
      </c>
      <c r="C13" s="9">
        <f>SUM(C14:C22)</f>
        <v>1205200.8600000003</v>
      </c>
      <c r="D13" s="9">
        <f t="shared" si="0"/>
        <v>24245599.68</v>
      </c>
      <c r="E13" s="9">
        <f>SUM(E14:E22)</f>
        <v>24245599.680000003</v>
      </c>
      <c r="F13" s="9">
        <f>SUM(F14:F22)</f>
        <v>21633576.080000002</v>
      </c>
      <c r="G13" s="9">
        <f t="shared" si="1"/>
        <v>0</v>
      </c>
      <c r="H13" s="14">
        <v>0</v>
      </c>
    </row>
    <row r="14" spans="1:8" x14ac:dyDescent="0.2">
      <c r="A14" s="39" t="s">
        <v>67</v>
      </c>
      <c r="B14" s="4">
        <v>1806943.47</v>
      </c>
      <c r="C14" s="4">
        <v>-563431.85</v>
      </c>
      <c r="D14" s="4">
        <f t="shared" si="0"/>
        <v>1243511.6200000001</v>
      </c>
      <c r="E14" s="4">
        <v>1243511.6200000001</v>
      </c>
      <c r="F14" s="4">
        <v>1023691.3</v>
      </c>
      <c r="G14" s="4">
        <f t="shared" si="1"/>
        <v>0</v>
      </c>
      <c r="H14" s="7">
        <v>2100</v>
      </c>
    </row>
    <row r="15" spans="1:8" x14ac:dyDescent="0.2">
      <c r="A15" s="39" t="s">
        <v>68</v>
      </c>
      <c r="B15" s="4">
        <v>496689.98</v>
      </c>
      <c r="C15" s="4">
        <v>-245248.89</v>
      </c>
      <c r="D15" s="4">
        <f t="shared" si="0"/>
        <v>251441.08999999997</v>
      </c>
      <c r="E15" s="4">
        <v>251441.09</v>
      </c>
      <c r="F15" s="4">
        <v>248381.09</v>
      </c>
      <c r="G15" s="4">
        <f t="shared" si="1"/>
        <v>0</v>
      </c>
      <c r="H15" s="7">
        <v>2200</v>
      </c>
    </row>
    <row r="16" spans="1:8" x14ac:dyDescent="0.2">
      <c r="A16" s="39" t="s">
        <v>69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39" t="s">
        <v>70</v>
      </c>
      <c r="B17" s="4">
        <v>3012055.19</v>
      </c>
      <c r="C17" s="4">
        <v>-2171829.6</v>
      </c>
      <c r="D17" s="4">
        <f t="shared" si="0"/>
        <v>840225.58999999985</v>
      </c>
      <c r="E17" s="4">
        <v>840225.59</v>
      </c>
      <c r="F17" s="4">
        <v>811706.69</v>
      </c>
      <c r="G17" s="4">
        <f t="shared" si="1"/>
        <v>0</v>
      </c>
      <c r="H17" s="7">
        <v>2400</v>
      </c>
    </row>
    <row r="18" spans="1:8" x14ac:dyDescent="0.2">
      <c r="A18" s="39" t="s">
        <v>71</v>
      </c>
      <c r="B18" s="4">
        <v>6453968.2000000002</v>
      </c>
      <c r="C18" s="4">
        <v>4884991.9000000004</v>
      </c>
      <c r="D18" s="4">
        <f t="shared" si="0"/>
        <v>11338960.100000001</v>
      </c>
      <c r="E18" s="4">
        <v>11338960.1</v>
      </c>
      <c r="F18" s="4">
        <v>10377791.880000001</v>
      </c>
      <c r="G18" s="4">
        <f t="shared" si="1"/>
        <v>0</v>
      </c>
      <c r="H18" s="7">
        <v>2500</v>
      </c>
    </row>
    <row r="19" spans="1:8" x14ac:dyDescent="0.2">
      <c r="A19" s="39" t="s">
        <v>72</v>
      </c>
      <c r="B19" s="4">
        <v>9188049.9100000001</v>
      </c>
      <c r="C19" s="4">
        <v>99510.86</v>
      </c>
      <c r="D19" s="4">
        <f t="shared" si="0"/>
        <v>9287560.7699999996</v>
      </c>
      <c r="E19" s="4">
        <v>9287560.7699999996</v>
      </c>
      <c r="F19" s="4">
        <v>7933018.1900000004</v>
      </c>
      <c r="G19" s="4">
        <f t="shared" si="1"/>
        <v>0</v>
      </c>
      <c r="H19" s="7">
        <v>2600</v>
      </c>
    </row>
    <row r="20" spans="1:8" x14ac:dyDescent="0.2">
      <c r="A20" s="39" t="s">
        <v>73</v>
      </c>
      <c r="B20" s="4">
        <v>902617.01</v>
      </c>
      <c r="C20" s="4">
        <v>90836.44</v>
      </c>
      <c r="D20" s="4">
        <f t="shared" si="0"/>
        <v>993453.45</v>
      </c>
      <c r="E20" s="4">
        <v>993453.45</v>
      </c>
      <c r="F20" s="4">
        <v>993453.45</v>
      </c>
      <c r="G20" s="4">
        <f t="shared" si="1"/>
        <v>0</v>
      </c>
      <c r="H20" s="7">
        <v>2700</v>
      </c>
    </row>
    <row r="21" spans="1:8" x14ac:dyDescent="0.2">
      <c r="A21" s="39" t="s">
        <v>74</v>
      </c>
      <c r="B21" s="4">
        <v>52792</v>
      </c>
      <c r="C21" s="4">
        <v>-21739.61</v>
      </c>
      <c r="D21" s="4">
        <f t="shared" si="0"/>
        <v>31052.39</v>
      </c>
      <c r="E21" s="4">
        <v>31052.39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9" t="s">
        <v>75</v>
      </c>
      <c r="B22" s="4">
        <v>1127283.06</v>
      </c>
      <c r="C22" s="4">
        <v>-867888.39</v>
      </c>
      <c r="D22" s="4">
        <f t="shared" si="0"/>
        <v>259394.67000000004</v>
      </c>
      <c r="E22" s="4">
        <v>259394.67</v>
      </c>
      <c r="F22" s="4">
        <v>245533.48</v>
      </c>
      <c r="G22" s="4">
        <f t="shared" si="1"/>
        <v>0</v>
      </c>
      <c r="H22" s="7">
        <v>2900</v>
      </c>
    </row>
    <row r="23" spans="1:8" x14ac:dyDescent="0.2">
      <c r="A23" s="13" t="s">
        <v>59</v>
      </c>
      <c r="B23" s="9">
        <f>SUM(B24:B32)</f>
        <v>96409832.86999999</v>
      </c>
      <c r="C23" s="9">
        <f>SUM(C24:C32)</f>
        <v>247772671.29999998</v>
      </c>
      <c r="D23" s="9">
        <f t="shared" si="0"/>
        <v>344182504.16999996</v>
      </c>
      <c r="E23" s="9">
        <f>SUM(E24:E32)</f>
        <v>344182504.17000002</v>
      </c>
      <c r="F23" s="9">
        <f>SUM(F24:F32)</f>
        <v>338287805.81999999</v>
      </c>
      <c r="G23" s="9">
        <f t="shared" si="1"/>
        <v>0</v>
      </c>
      <c r="H23" s="14">
        <v>0</v>
      </c>
    </row>
    <row r="24" spans="1:8" x14ac:dyDescent="0.2">
      <c r="A24" s="39" t="s">
        <v>76</v>
      </c>
      <c r="B24" s="4">
        <v>21249348.48</v>
      </c>
      <c r="C24" s="4">
        <v>13575760.59</v>
      </c>
      <c r="D24" s="4">
        <f t="shared" si="0"/>
        <v>34825109.07</v>
      </c>
      <c r="E24" s="4">
        <v>34825109.07</v>
      </c>
      <c r="F24" s="4">
        <v>34663050.310000002</v>
      </c>
      <c r="G24" s="4">
        <f t="shared" si="1"/>
        <v>0</v>
      </c>
      <c r="H24" s="7">
        <v>3100</v>
      </c>
    </row>
    <row r="25" spans="1:8" x14ac:dyDescent="0.2">
      <c r="A25" s="39" t="s">
        <v>77</v>
      </c>
      <c r="B25" s="4">
        <v>881325.54</v>
      </c>
      <c r="C25" s="4">
        <v>13001.69</v>
      </c>
      <c r="D25" s="4">
        <f t="shared" si="0"/>
        <v>894327.23</v>
      </c>
      <c r="E25" s="4">
        <v>894327.23</v>
      </c>
      <c r="F25" s="4">
        <v>731428.48</v>
      </c>
      <c r="G25" s="4">
        <f t="shared" si="1"/>
        <v>0</v>
      </c>
      <c r="H25" s="7">
        <v>3200</v>
      </c>
    </row>
    <row r="26" spans="1:8" x14ac:dyDescent="0.2">
      <c r="A26" s="39" t="s">
        <v>78</v>
      </c>
      <c r="B26" s="4">
        <v>6922501.7999999998</v>
      </c>
      <c r="C26" s="4">
        <v>216966259.03999999</v>
      </c>
      <c r="D26" s="4">
        <f t="shared" si="0"/>
        <v>223888760.84</v>
      </c>
      <c r="E26" s="4">
        <v>223888760.84</v>
      </c>
      <c r="F26" s="4">
        <v>219348660.91</v>
      </c>
      <c r="G26" s="4">
        <f t="shared" si="1"/>
        <v>0</v>
      </c>
      <c r="H26" s="7">
        <v>3300</v>
      </c>
    </row>
    <row r="27" spans="1:8" x14ac:dyDescent="0.2">
      <c r="A27" s="39" t="s">
        <v>79</v>
      </c>
      <c r="B27" s="4">
        <v>259639.63</v>
      </c>
      <c r="C27" s="4">
        <v>297583.18</v>
      </c>
      <c r="D27" s="4">
        <f t="shared" si="0"/>
        <v>557222.81000000006</v>
      </c>
      <c r="E27" s="4">
        <v>557222.81000000006</v>
      </c>
      <c r="F27" s="4">
        <v>557222.81000000006</v>
      </c>
      <c r="G27" s="4">
        <f t="shared" si="1"/>
        <v>0</v>
      </c>
      <c r="H27" s="7">
        <v>3400</v>
      </c>
    </row>
    <row r="28" spans="1:8" x14ac:dyDescent="0.2">
      <c r="A28" s="39" t="s">
        <v>80</v>
      </c>
      <c r="B28" s="4">
        <v>31524310.539999999</v>
      </c>
      <c r="C28" s="4">
        <v>808502.76</v>
      </c>
      <c r="D28" s="4">
        <f t="shared" si="0"/>
        <v>32332813.300000001</v>
      </c>
      <c r="E28" s="4">
        <v>32332813.300000001</v>
      </c>
      <c r="F28" s="4">
        <v>32071977.579999998</v>
      </c>
      <c r="G28" s="4">
        <f t="shared" si="1"/>
        <v>0</v>
      </c>
      <c r="H28" s="7">
        <v>3500</v>
      </c>
    </row>
    <row r="29" spans="1:8" x14ac:dyDescent="0.2">
      <c r="A29" s="39" t="s">
        <v>81</v>
      </c>
      <c r="B29" s="4">
        <v>935425.97</v>
      </c>
      <c r="C29" s="4">
        <v>138838.70000000001</v>
      </c>
      <c r="D29" s="4">
        <f t="shared" si="0"/>
        <v>1074264.67</v>
      </c>
      <c r="E29" s="4">
        <v>1074264.67</v>
      </c>
      <c r="F29" s="4">
        <v>889362.99</v>
      </c>
      <c r="G29" s="4">
        <f t="shared" si="1"/>
        <v>0</v>
      </c>
      <c r="H29" s="7">
        <v>3600</v>
      </c>
    </row>
    <row r="30" spans="1:8" x14ac:dyDescent="0.2">
      <c r="A30" s="39" t="s">
        <v>82</v>
      </c>
      <c r="B30" s="4">
        <v>275961.58</v>
      </c>
      <c r="C30" s="4">
        <v>-18158.2</v>
      </c>
      <c r="D30" s="4">
        <f t="shared" si="0"/>
        <v>257803.38</v>
      </c>
      <c r="E30" s="4">
        <v>257803.38</v>
      </c>
      <c r="F30" s="4">
        <v>257803.38</v>
      </c>
      <c r="G30" s="4">
        <f t="shared" si="1"/>
        <v>0</v>
      </c>
      <c r="H30" s="7">
        <v>3700</v>
      </c>
    </row>
    <row r="31" spans="1:8" x14ac:dyDescent="0.2">
      <c r="A31" s="39" t="s">
        <v>83</v>
      </c>
      <c r="B31" s="4">
        <v>24748562.98</v>
      </c>
      <c r="C31" s="4">
        <v>14958134.73</v>
      </c>
      <c r="D31" s="4">
        <f t="shared" si="0"/>
        <v>39706697.710000001</v>
      </c>
      <c r="E31" s="4">
        <v>39706697.710000001</v>
      </c>
      <c r="F31" s="4">
        <v>39122794.200000003</v>
      </c>
      <c r="G31" s="4">
        <f t="shared" si="1"/>
        <v>0</v>
      </c>
      <c r="H31" s="7">
        <v>3800</v>
      </c>
    </row>
    <row r="32" spans="1:8" x14ac:dyDescent="0.2">
      <c r="A32" s="39" t="s">
        <v>18</v>
      </c>
      <c r="B32" s="4">
        <v>9612756.3499999996</v>
      </c>
      <c r="C32" s="4">
        <v>1032748.81</v>
      </c>
      <c r="D32" s="4">
        <f t="shared" si="0"/>
        <v>10645505.16</v>
      </c>
      <c r="E32" s="4">
        <v>10645505.16</v>
      </c>
      <c r="F32" s="4">
        <v>10645505.16</v>
      </c>
      <c r="G32" s="4">
        <f t="shared" si="1"/>
        <v>0</v>
      </c>
      <c r="H32" s="7">
        <v>3900</v>
      </c>
    </row>
    <row r="33" spans="1:8" x14ac:dyDescent="0.2">
      <c r="A33" s="13" t="s">
        <v>124</v>
      </c>
      <c r="B33" s="9">
        <f>SUM(B34:B42)</f>
        <v>32569124.289999999</v>
      </c>
      <c r="C33" s="9">
        <f>SUM(C34:C42)</f>
        <v>6918149.2300000004</v>
      </c>
      <c r="D33" s="9">
        <f t="shared" si="0"/>
        <v>39487273.519999996</v>
      </c>
      <c r="E33" s="9">
        <f>SUM(E34:E42)</f>
        <v>39487273.519999996</v>
      </c>
      <c r="F33" s="9">
        <f>SUM(F34:F42)</f>
        <v>38878610.75</v>
      </c>
      <c r="G33" s="9">
        <f t="shared" si="1"/>
        <v>0</v>
      </c>
      <c r="H33" s="14">
        <v>0</v>
      </c>
    </row>
    <row r="34" spans="1:8" x14ac:dyDescent="0.2">
      <c r="A34" s="39" t="s">
        <v>84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9" t="s">
        <v>85</v>
      </c>
      <c r="B35" s="4">
        <v>7004343.4100000001</v>
      </c>
      <c r="C35" s="4">
        <v>631460.9</v>
      </c>
      <c r="D35" s="4">
        <f t="shared" si="0"/>
        <v>7635804.3100000005</v>
      </c>
      <c r="E35" s="4">
        <v>7635804.3099999996</v>
      </c>
      <c r="F35" s="4">
        <v>7604819.8099999996</v>
      </c>
      <c r="G35" s="4">
        <f t="shared" si="1"/>
        <v>0</v>
      </c>
      <c r="H35" s="7">
        <v>4200</v>
      </c>
    </row>
    <row r="36" spans="1:8" x14ac:dyDescent="0.2">
      <c r="A36" s="39" t="s">
        <v>86</v>
      </c>
      <c r="B36" s="4">
        <v>475000</v>
      </c>
      <c r="C36" s="4">
        <v>-475000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9" t="s">
        <v>87</v>
      </c>
      <c r="B37" s="4">
        <v>9499640.1999999993</v>
      </c>
      <c r="C37" s="4">
        <v>3760022.88</v>
      </c>
      <c r="D37" s="4">
        <f t="shared" si="0"/>
        <v>13259663.079999998</v>
      </c>
      <c r="E37" s="4">
        <v>13259663.08</v>
      </c>
      <c r="F37" s="4">
        <v>12681984.810000001</v>
      </c>
      <c r="G37" s="4">
        <f t="shared" si="1"/>
        <v>0</v>
      </c>
      <c r="H37" s="7">
        <v>4400</v>
      </c>
    </row>
    <row r="38" spans="1:8" x14ac:dyDescent="0.2">
      <c r="A38" s="39" t="s">
        <v>39</v>
      </c>
      <c r="B38" s="4">
        <v>15590140.68</v>
      </c>
      <c r="C38" s="4">
        <v>3001665.45</v>
      </c>
      <c r="D38" s="4">
        <f t="shared" si="0"/>
        <v>18591806.129999999</v>
      </c>
      <c r="E38" s="4">
        <v>18591806.129999999</v>
      </c>
      <c r="F38" s="4">
        <v>18591806.129999999</v>
      </c>
      <c r="G38" s="4">
        <f t="shared" si="1"/>
        <v>0</v>
      </c>
      <c r="H38" s="7">
        <v>4500</v>
      </c>
    </row>
    <row r="39" spans="1:8" x14ac:dyDescent="0.2">
      <c r="A39" s="39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9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9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9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125</v>
      </c>
      <c r="B43" s="9">
        <f>SUM(B44:B52)</f>
        <v>2025913.8299999998</v>
      </c>
      <c r="C43" s="9">
        <f>SUM(C44:C52)</f>
        <v>238117.02999999991</v>
      </c>
      <c r="D43" s="9">
        <f t="shared" si="0"/>
        <v>2264030.86</v>
      </c>
      <c r="E43" s="9">
        <f>SUM(E44:E52)</f>
        <v>2264030.86</v>
      </c>
      <c r="F43" s="9">
        <f>SUM(F44:F52)</f>
        <v>2191362.66</v>
      </c>
      <c r="G43" s="9">
        <f t="shared" si="1"/>
        <v>0</v>
      </c>
      <c r="H43" s="14">
        <v>0</v>
      </c>
    </row>
    <row r="44" spans="1:8" x14ac:dyDescent="0.2">
      <c r="A44" s="40" t="s">
        <v>91</v>
      </c>
      <c r="B44" s="4">
        <v>1439888.49</v>
      </c>
      <c r="C44" s="4">
        <v>-1383090.49</v>
      </c>
      <c r="D44" s="4">
        <f t="shared" si="0"/>
        <v>56798</v>
      </c>
      <c r="E44" s="4">
        <v>56798</v>
      </c>
      <c r="F44" s="4">
        <v>56798</v>
      </c>
      <c r="G44" s="4">
        <f t="shared" si="1"/>
        <v>0</v>
      </c>
      <c r="H44" s="7">
        <v>5100</v>
      </c>
    </row>
    <row r="45" spans="1:8" x14ac:dyDescent="0.2">
      <c r="A45" s="39" t="s">
        <v>92</v>
      </c>
      <c r="B45" s="4">
        <v>12700</v>
      </c>
      <c r="C45" s="4">
        <v>-12700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7">
        <v>5200</v>
      </c>
    </row>
    <row r="46" spans="1:8" x14ac:dyDescent="0.2">
      <c r="A46" s="39" t="s">
        <v>93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39" t="s">
        <v>94</v>
      </c>
      <c r="B47" s="4">
        <v>527395.35</v>
      </c>
      <c r="C47" s="4">
        <v>1572604.65</v>
      </c>
      <c r="D47" s="4">
        <f t="shared" si="0"/>
        <v>2100000</v>
      </c>
      <c r="E47" s="4">
        <v>2100000</v>
      </c>
      <c r="F47" s="4">
        <v>2100000</v>
      </c>
      <c r="G47" s="4">
        <f t="shared" si="1"/>
        <v>0</v>
      </c>
      <c r="H47" s="7">
        <v>5400</v>
      </c>
    </row>
    <row r="48" spans="1:8" x14ac:dyDescent="0.2">
      <c r="A48" s="39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9" t="s">
        <v>96</v>
      </c>
      <c r="B49" s="4">
        <v>45929.99</v>
      </c>
      <c r="C49" s="4">
        <v>61302.87</v>
      </c>
      <c r="D49" s="4">
        <f t="shared" si="0"/>
        <v>107232.86</v>
      </c>
      <c r="E49" s="4">
        <v>107232.86</v>
      </c>
      <c r="F49" s="4">
        <v>34564.660000000003</v>
      </c>
      <c r="G49" s="4">
        <f t="shared" si="1"/>
        <v>0</v>
      </c>
      <c r="H49" s="7">
        <v>5600</v>
      </c>
    </row>
    <row r="50" spans="1:8" x14ac:dyDescent="0.2">
      <c r="A50" s="39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9" t="s">
        <v>98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9" t="s">
        <v>99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60</v>
      </c>
      <c r="B53" s="9">
        <f>SUM(B54:B56)</f>
        <v>60341611.359999999</v>
      </c>
      <c r="C53" s="9">
        <f>SUM(C54:C56)</f>
        <v>171160384.81</v>
      </c>
      <c r="D53" s="9">
        <f t="shared" si="0"/>
        <v>231501996.17000002</v>
      </c>
      <c r="E53" s="9">
        <f>SUM(E54:E56)</f>
        <v>222066240.69999999</v>
      </c>
      <c r="F53" s="9">
        <f>SUM(F54:F56)</f>
        <v>221181413.59</v>
      </c>
      <c r="G53" s="9">
        <f t="shared" si="1"/>
        <v>9435755.4700000286</v>
      </c>
      <c r="H53" s="14">
        <v>0</v>
      </c>
    </row>
    <row r="54" spans="1:8" x14ac:dyDescent="0.2">
      <c r="A54" s="39" t="s">
        <v>100</v>
      </c>
      <c r="B54" s="4">
        <v>56734793.189999998</v>
      </c>
      <c r="C54" s="4">
        <v>113401494.65000001</v>
      </c>
      <c r="D54" s="4">
        <f t="shared" si="0"/>
        <v>170136287.84</v>
      </c>
      <c r="E54" s="4">
        <v>162025672.66999999</v>
      </c>
      <c r="F54" s="4">
        <v>161140845.56</v>
      </c>
      <c r="G54" s="4">
        <f t="shared" si="1"/>
        <v>8110615.1700000167</v>
      </c>
      <c r="H54" s="7">
        <v>6100</v>
      </c>
    </row>
    <row r="55" spans="1:8" x14ac:dyDescent="0.2">
      <c r="A55" s="39" t="s">
        <v>101</v>
      </c>
      <c r="B55" s="4">
        <v>3606818.17</v>
      </c>
      <c r="C55" s="4">
        <v>57758890.159999996</v>
      </c>
      <c r="D55" s="4">
        <f t="shared" si="0"/>
        <v>61365708.329999998</v>
      </c>
      <c r="E55" s="4">
        <v>60040568.030000001</v>
      </c>
      <c r="F55" s="4">
        <v>60040568.030000001</v>
      </c>
      <c r="G55" s="4">
        <f t="shared" si="1"/>
        <v>1325140.299999997</v>
      </c>
      <c r="H55" s="7">
        <v>6200</v>
      </c>
    </row>
    <row r="56" spans="1:8" x14ac:dyDescent="0.2">
      <c r="A56" s="39" t="s">
        <v>102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126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4">
        <v>0</v>
      </c>
    </row>
    <row r="58" spans="1:8" x14ac:dyDescent="0.2">
      <c r="A58" s="39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9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9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9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9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9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9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3" t="s">
        <v>127</v>
      </c>
      <c r="B65" s="9">
        <f>SUM(B66:B68)</f>
        <v>4230103.09</v>
      </c>
      <c r="C65" s="9">
        <f>SUM(C66:C68)</f>
        <v>-4230103.09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9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9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9" t="s">
        <v>38</v>
      </c>
      <c r="B68" s="4">
        <v>4230103.09</v>
      </c>
      <c r="C68" s="4">
        <v>-4230103.09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61</v>
      </c>
      <c r="B69" s="9">
        <f>SUM(B70:B76)</f>
        <v>12153893.310000001</v>
      </c>
      <c r="C69" s="9">
        <f>SUM(C70:C76)</f>
        <v>-320490.65000000002</v>
      </c>
      <c r="D69" s="9">
        <f t="shared" si="0"/>
        <v>11833402.66</v>
      </c>
      <c r="E69" s="9">
        <f>SUM(E70:E76)</f>
        <v>11833402.66</v>
      </c>
      <c r="F69" s="9">
        <f>SUM(F70:F76)</f>
        <v>11833402.66</v>
      </c>
      <c r="G69" s="9">
        <f t="shared" si="1"/>
        <v>0</v>
      </c>
      <c r="H69" s="14">
        <v>0</v>
      </c>
    </row>
    <row r="70" spans="1:8" x14ac:dyDescent="0.2">
      <c r="A70" s="39" t="s">
        <v>110</v>
      </c>
      <c r="B70" s="4">
        <v>11599999.99</v>
      </c>
      <c r="C70" s="4">
        <v>-199999.99</v>
      </c>
      <c r="D70" s="4">
        <f t="shared" ref="D70:D76" si="2">B70+C70</f>
        <v>11400000</v>
      </c>
      <c r="E70" s="4">
        <v>11400000</v>
      </c>
      <c r="F70" s="4">
        <v>11400000</v>
      </c>
      <c r="G70" s="4">
        <f t="shared" ref="G70:G76" si="3">D70-E70</f>
        <v>0</v>
      </c>
      <c r="H70" s="7">
        <v>9100</v>
      </c>
    </row>
    <row r="71" spans="1:8" x14ac:dyDescent="0.2">
      <c r="A71" s="39" t="s">
        <v>111</v>
      </c>
      <c r="B71" s="4">
        <v>553893.31999999995</v>
      </c>
      <c r="C71" s="4">
        <v>-120490.66</v>
      </c>
      <c r="D71" s="4">
        <f t="shared" si="2"/>
        <v>433402.65999999992</v>
      </c>
      <c r="E71" s="4">
        <v>433402.66</v>
      </c>
      <c r="F71" s="4">
        <v>433402.66</v>
      </c>
      <c r="G71" s="4">
        <f t="shared" si="3"/>
        <v>0</v>
      </c>
      <c r="H71" s="7">
        <v>9200</v>
      </c>
    </row>
    <row r="72" spans="1:8" x14ac:dyDescent="0.2">
      <c r="A72" s="39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9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9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9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41" t="s">
        <v>116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42" t="s">
        <v>50</v>
      </c>
      <c r="B77" s="11">
        <f t="shared" ref="B77:G77" si="4">SUM(B5+B13+B23+B33+B43+B53+B57+B65+B69)</f>
        <v>377052294.24000001</v>
      </c>
      <c r="C77" s="11">
        <f t="shared" si="4"/>
        <v>434801494.00000006</v>
      </c>
      <c r="D77" s="11">
        <f t="shared" si="4"/>
        <v>811853788.23999989</v>
      </c>
      <c r="E77" s="11">
        <f t="shared" si="4"/>
        <v>802418032.76999986</v>
      </c>
      <c r="F77" s="11">
        <f t="shared" si="4"/>
        <v>787611360.68999994</v>
      </c>
      <c r="G77" s="11">
        <f t="shared" si="4"/>
        <v>9435755.4700000286</v>
      </c>
    </row>
    <row r="79" spans="1:8" x14ac:dyDescent="0.2">
      <c r="A79" s="1" t="s">
        <v>120</v>
      </c>
    </row>
    <row r="82" spans="1:2" ht="12" x14ac:dyDescent="0.2">
      <c r="A82" s="23"/>
      <c r="B82" s="24"/>
    </row>
    <row r="83" spans="1:2" ht="12" x14ac:dyDescent="0.2">
      <c r="A83" s="23"/>
      <c r="B83" s="24"/>
    </row>
    <row r="84" spans="1:2" ht="12" x14ac:dyDescent="0.2">
      <c r="A84" s="23"/>
      <c r="B84" s="24"/>
    </row>
    <row r="85" spans="1:2" ht="12" x14ac:dyDescent="0.2">
      <c r="A85" s="23"/>
      <c r="B85" s="24"/>
    </row>
    <row r="86" spans="1:2" ht="12" x14ac:dyDescent="0.2">
      <c r="A86" s="23"/>
      <c r="B86" s="24"/>
    </row>
    <row r="87" spans="1:2" ht="12" x14ac:dyDescent="0.2">
      <c r="A87" s="24"/>
      <c r="B87" s="25"/>
    </row>
    <row r="88" spans="1:2" ht="12" x14ac:dyDescent="0.2">
      <c r="A88" s="24"/>
      <c r="B88" s="25"/>
    </row>
    <row r="89" spans="1:2" ht="12" x14ac:dyDescent="0.2">
      <c r="A89" s="24"/>
      <c r="B89" s="26"/>
    </row>
    <row r="90" spans="1:2" ht="12" x14ac:dyDescent="0.2">
      <c r="A90" s="24"/>
      <c r="B90" s="26"/>
    </row>
    <row r="91" spans="1:2" ht="12" x14ac:dyDescent="0.2">
      <c r="A91" s="27"/>
      <c r="B91" s="27"/>
    </row>
    <row r="92" spans="1:2" ht="12" x14ac:dyDescent="0.2">
      <c r="A92" s="27"/>
      <c r="B92" s="27"/>
    </row>
    <row r="93" spans="1:2" ht="12" x14ac:dyDescent="0.2">
      <c r="A93" s="27"/>
      <c r="B93" s="27" t="s">
        <v>180</v>
      </c>
    </row>
    <row r="94" spans="1:2" ht="12" x14ac:dyDescent="0.2">
      <c r="A94" s="27"/>
      <c r="B94" s="2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zoomScaleNormal="100" workbookViewId="0">
      <selection activeCell="G31" sqref="G3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28"/>
      <c r="C1" s="28"/>
      <c r="D1" s="28"/>
      <c r="E1" s="28"/>
      <c r="F1" s="28"/>
      <c r="G1" s="29"/>
    </row>
    <row r="2" spans="1:7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44" t="s">
        <v>0</v>
      </c>
      <c r="B6" s="4">
        <v>283264525.29000002</v>
      </c>
      <c r="C6" s="4">
        <v>264831429.78999999</v>
      </c>
      <c r="D6" s="4">
        <f>B6+C6</f>
        <v>548095955.08000004</v>
      </c>
      <c r="E6" s="4">
        <v>548095955.08000004</v>
      </c>
      <c r="F6" s="4">
        <v>534246778.31</v>
      </c>
      <c r="G6" s="4">
        <f>D6-E6</f>
        <v>0</v>
      </c>
    </row>
    <row r="7" spans="1:7" x14ac:dyDescent="0.2">
      <c r="A7" s="44"/>
      <c r="B7" s="4"/>
      <c r="C7" s="4"/>
      <c r="D7" s="4"/>
      <c r="E7" s="4"/>
      <c r="F7" s="4"/>
      <c r="G7" s="4"/>
    </row>
    <row r="8" spans="1:7" x14ac:dyDescent="0.2">
      <c r="A8" s="44" t="s">
        <v>1</v>
      </c>
      <c r="B8" s="4">
        <v>66597628.280000001</v>
      </c>
      <c r="C8" s="4">
        <v>167168398.75</v>
      </c>
      <c r="D8" s="4">
        <f>B8+C8</f>
        <v>233766027.03</v>
      </c>
      <c r="E8" s="4">
        <v>224330271.56</v>
      </c>
      <c r="F8" s="4">
        <v>223372776.25</v>
      </c>
      <c r="G8" s="4">
        <f>D8-E8</f>
        <v>9435755.4699999988</v>
      </c>
    </row>
    <row r="9" spans="1:7" x14ac:dyDescent="0.2">
      <c r="A9" s="44"/>
      <c r="B9" s="4"/>
      <c r="C9" s="4"/>
      <c r="D9" s="4"/>
      <c r="E9" s="4"/>
      <c r="F9" s="4"/>
      <c r="G9" s="4"/>
    </row>
    <row r="10" spans="1:7" x14ac:dyDescent="0.2">
      <c r="A10" s="44" t="s">
        <v>2</v>
      </c>
      <c r="B10" s="4">
        <v>11599999.99</v>
      </c>
      <c r="C10" s="4">
        <v>-199999.99</v>
      </c>
      <c r="D10" s="4">
        <f>B10+C10</f>
        <v>11400000</v>
      </c>
      <c r="E10" s="4">
        <v>11400000</v>
      </c>
      <c r="F10" s="4">
        <v>11400000</v>
      </c>
      <c r="G10" s="4">
        <f>D10-E10</f>
        <v>0</v>
      </c>
    </row>
    <row r="11" spans="1:7" x14ac:dyDescent="0.2">
      <c r="A11" s="44"/>
      <c r="B11" s="4"/>
      <c r="C11" s="4"/>
      <c r="D11" s="4"/>
      <c r="E11" s="4"/>
      <c r="F11" s="4"/>
      <c r="G11" s="4"/>
    </row>
    <row r="12" spans="1:7" x14ac:dyDescent="0.2">
      <c r="A12" s="44" t="s">
        <v>39</v>
      </c>
      <c r="B12" s="4">
        <v>15590140.68</v>
      </c>
      <c r="C12" s="4">
        <v>3001665.45</v>
      </c>
      <c r="D12" s="4">
        <f>B12+C12</f>
        <v>18591806.129999999</v>
      </c>
      <c r="E12" s="4">
        <v>18591806.129999999</v>
      </c>
      <c r="F12" s="4">
        <v>18591806.129999999</v>
      </c>
      <c r="G12" s="4">
        <f>D12-E12</f>
        <v>0</v>
      </c>
    </row>
    <row r="13" spans="1:7" x14ac:dyDescent="0.2">
      <c r="A13" s="44"/>
      <c r="B13" s="4"/>
      <c r="C13" s="4"/>
      <c r="D13" s="4"/>
      <c r="E13" s="4"/>
      <c r="F13" s="4"/>
      <c r="G13" s="4"/>
    </row>
    <row r="14" spans="1:7" x14ac:dyDescent="0.2">
      <c r="A14" s="45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6"/>
      <c r="B15" s="10"/>
      <c r="C15" s="10"/>
      <c r="D15" s="10"/>
      <c r="E15" s="10"/>
      <c r="F15" s="10"/>
      <c r="G15" s="10"/>
    </row>
    <row r="16" spans="1:7" x14ac:dyDescent="0.2">
      <c r="A16" s="42" t="s">
        <v>50</v>
      </c>
      <c r="B16" s="11">
        <f t="shared" ref="B16:G16" si="0">SUM(B6+B8+B10+B12+B14)</f>
        <v>377052294.24000007</v>
      </c>
      <c r="C16" s="11">
        <f t="shared" si="0"/>
        <v>434801493.99999994</v>
      </c>
      <c r="D16" s="11">
        <f t="shared" si="0"/>
        <v>811853788.24000001</v>
      </c>
      <c r="E16" s="11">
        <f t="shared" si="0"/>
        <v>802418032.7700001</v>
      </c>
      <c r="F16" s="11">
        <f t="shared" si="0"/>
        <v>787611360.68999994</v>
      </c>
      <c r="G16" s="11">
        <f t="shared" si="0"/>
        <v>9435755.4699999988</v>
      </c>
    </row>
    <row r="18" spans="1:2" x14ac:dyDescent="0.2">
      <c r="A18" s="1" t="s">
        <v>120</v>
      </c>
    </row>
    <row r="21" spans="1:2" ht="12" x14ac:dyDescent="0.2">
      <c r="A21" s="23"/>
      <c r="B21" s="24"/>
    </row>
    <row r="22" spans="1:2" ht="12" x14ac:dyDescent="0.2">
      <c r="A22" s="23"/>
      <c r="B22" s="24"/>
    </row>
    <row r="23" spans="1:2" ht="12" x14ac:dyDescent="0.2">
      <c r="A23" s="23"/>
      <c r="B23" s="24"/>
    </row>
    <row r="24" spans="1:2" ht="12" x14ac:dyDescent="0.2">
      <c r="A24" s="23"/>
      <c r="B24" s="24"/>
    </row>
    <row r="25" spans="1:2" ht="12" x14ac:dyDescent="0.2">
      <c r="A25" s="23"/>
      <c r="B25" s="24"/>
    </row>
    <row r="26" spans="1:2" ht="12" x14ac:dyDescent="0.2">
      <c r="A26" s="24"/>
      <c r="B26" s="25"/>
    </row>
    <row r="27" spans="1:2" ht="12" x14ac:dyDescent="0.2">
      <c r="A27" s="24"/>
      <c r="B27" s="25"/>
    </row>
    <row r="28" spans="1:2" ht="12" x14ac:dyDescent="0.2">
      <c r="A28" s="24"/>
      <c r="B28" s="26"/>
    </row>
    <row r="29" spans="1:2" ht="12" x14ac:dyDescent="0.2">
      <c r="A29" s="24"/>
      <c r="B29" s="26"/>
    </row>
    <row r="30" spans="1:2" ht="12" x14ac:dyDescent="0.2">
      <c r="A30" s="27"/>
      <c r="B30" s="27"/>
    </row>
    <row r="31" spans="1:2" ht="12" x14ac:dyDescent="0.2">
      <c r="A31" s="27"/>
      <c r="B31" s="27"/>
    </row>
    <row r="32" spans="1:2" ht="12" x14ac:dyDescent="0.2">
      <c r="A32" s="27"/>
      <c r="B32" s="27" t="s">
        <v>180</v>
      </c>
    </row>
    <row r="33" spans="1:2" ht="12" x14ac:dyDescent="0.2">
      <c r="A33" s="27"/>
      <c r="B33" s="2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6"/>
  <sheetViews>
    <sheetView showGridLines="0" tabSelected="1" topLeftCell="A80" zoomScaleNormal="100" workbookViewId="0">
      <selection activeCell="G113" sqref="G11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176</v>
      </c>
      <c r="B1" s="34"/>
      <c r="C1" s="34"/>
      <c r="D1" s="34"/>
      <c r="E1" s="34"/>
      <c r="F1" s="34"/>
      <c r="G1" s="35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6"/>
      <c r="B3" s="16"/>
      <c r="C3" s="17"/>
      <c r="D3" s="15" t="s">
        <v>57</v>
      </c>
      <c r="E3" s="17"/>
      <c r="F3" s="18"/>
      <c r="G3" s="30" t="s">
        <v>56</v>
      </c>
    </row>
    <row r="4" spans="1:7" ht="24.95" customHeight="1" x14ac:dyDescent="0.2">
      <c r="A4" s="3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31"/>
    </row>
    <row r="5" spans="1:7" x14ac:dyDescent="0.2">
      <c r="A5" s="38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47"/>
      <c r="B6" s="5"/>
      <c r="C6" s="5"/>
      <c r="D6" s="5"/>
      <c r="E6" s="5"/>
      <c r="F6" s="5"/>
      <c r="G6" s="5"/>
    </row>
    <row r="7" spans="1:7" x14ac:dyDescent="0.2">
      <c r="A7" s="48" t="s">
        <v>131</v>
      </c>
      <c r="B7" s="4">
        <v>3854056.39</v>
      </c>
      <c r="C7" s="4">
        <v>1072027.98</v>
      </c>
      <c r="D7" s="4">
        <f>B7+C7</f>
        <v>4926084.37</v>
      </c>
      <c r="E7" s="4">
        <v>4926084.37</v>
      </c>
      <c r="F7" s="4">
        <v>4348406.0999999996</v>
      </c>
      <c r="G7" s="4">
        <f>D7-E7</f>
        <v>0</v>
      </c>
    </row>
    <row r="8" spans="1:7" x14ac:dyDescent="0.2">
      <c r="A8" s="48" t="s">
        <v>132</v>
      </c>
      <c r="B8" s="4">
        <v>1262033.78</v>
      </c>
      <c r="C8" s="4">
        <v>10102.629999999999</v>
      </c>
      <c r="D8" s="4">
        <f t="shared" ref="D8:D13" si="0">B8+C8</f>
        <v>1272136.4099999999</v>
      </c>
      <c r="E8" s="4">
        <v>1272136.4099999999</v>
      </c>
      <c r="F8" s="4">
        <v>1232603.58</v>
      </c>
      <c r="G8" s="4">
        <f t="shared" ref="G8:G13" si="1">D8-E8</f>
        <v>0</v>
      </c>
    </row>
    <row r="9" spans="1:7" x14ac:dyDescent="0.2">
      <c r="A9" s="48" t="s">
        <v>133</v>
      </c>
      <c r="B9" s="4">
        <v>13327051</v>
      </c>
      <c r="C9" s="4">
        <v>-1274887.6799999999</v>
      </c>
      <c r="D9" s="4">
        <f t="shared" si="0"/>
        <v>12052163.32</v>
      </c>
      <c r="E9" s="4">
        <v>12052163.32</v>
      </c>
      <c r="F9" s="4">
        <v>11633574.91</v>
      </c>
      <c r="G9" s="4">
        <f t="shared" si="1"/>
        <v>0</v>
      </c>
    </row>
    <row r="10" spans="1:7" x14ac:dyDescent="0.2">
      <c r="A10" s="48" t="s">
        <v>134</v>
      </c>
      <c r="B10" s="4">
        <v>5360528.2</v>
      </c>
      <c r="C10" s="4">
        <v>2050415.27</v>
      </c>
      <c r="D10" s="4">
        <f t="shared" si="0"/>
        <v>7410943.4700000007</v>
      </c>
      <c r="E10" s="4">
        <v>7410943.4699999997</v>
      </c>
      <c r="F10" s="4">
        <v>6964744.6600000001</v>
      </c>
      <c r="G10" s="4">
        <f t="shared" si="1"/>
        <v>0</v>
      </c>
    </row>
    <row r="11" spans="1:7" x14ac:dyDescent="0.2">
      <c r="A11" s="48" t="s">
        <v>135</v>
      </c>
      <c r="B11" s="4">
        <v>2819271.51</v>
      </c>
      <c r="C11" s="4">
        <v>286765.74</v>
      </c>
      <c r="D11" s="4">
        <f t="shared" si="0"/>
        <v>3106037.25</v>
      </c>
      <c r="E11" s="4">
        <v>3106037.25</v>
      </c>
      <c r="F11" s="4">
        <v>2603490.36</v>
      </c>
      <c r="G11" s="4">
        <f t="shared" si="1"/>
        <v>0</v>
      </c>
    </row>
    <row r="12" spans="1:7" x14ac:dyDescent="0.2">
      <c r="A12" s="48" t="s">
        <v>136</v>
      </c>
      <c r="B12" s="4">
        <v>694476.55</v>
      </c>
      <c r="C12" s="4">
        <v>-120766.44</v>
      </c>
      <c r="D12" s="4">
        <f t="shared" si="0"/>
        <v>573710.1100000001</v>
      </c>
      <c r="E12" s="4">
        <v>573710.11</v>
      </c>
      <c r="F12" s="4">
        <v>572728.79</v>
      </c>
      <c r="G12" s="4">
        <f t="shared" si="1"/>
        <v>0</v>
      </c>
    </row>
    <row r="13" spans="1:7" x14ac:dyDescent="0.2">
      <c r="A13" s="48" t="s">
        <v>137</v>
      </c>
      <c r="B13" s="4">
        <v>1127987.72</v>
      </c>
      <c r="C13" s="4">
        <v>-393535.17</v>
      </c>
      <c r="D13" s="4">
        <f t="shared" si="0"/>
        <v>734452.55</v>
      </c>
      <c r="E13" s="4">
        <v>734452.55</v>
      </c>
      <c r="F13" s="4">
        <v>733548.87</v>
      </c>
      <c r="G13" s="4">
        <f t="shared" si="1"/>
        <v>0</v>
      </c>
    </row>
    <row r="14" spans="1:7" x14ac:dyDescent="0.2">
      <c r="A14" s="48" t="s">
        <v>138</v>
      </c>
      <c r="B14" s="4">
        <v>807899.14</v>
      </c>
      <c r="C14" s="4">
        <v>-371790.96</v>
      </c>
      <c r="D14" s="4">
        <f t="shared" ref="D14" si="2">B14+C14</f>
        <v>436108.18</v>
      </c>
      <c r="E14" s="4">
        <v>436108.18</v>
      </c>
      <c r="F14" s="4">
        <v>434933.39</v>
      </c>
      <c r="G14" s="4">
        <f t="shared" ref="G14" si="3">D14-E14</f>
        <v>0</v>
      </c>
    </row>
    <row r="15" spans="1:7" x14ac:dyDescent="0.2">
      <c r="A15" s="48" t="s">
        <v>139</v>
      </c>
      <c r="B15" s="4">
        <v>2943435.77</v>
      </c>
      <c r="C15" s="4">
        <v>2766.36</v>
      </c>
      <c r="D15" s="4">
        <f t="shared" ref="D15" si="4">B15+C15</f>
        <v>2946202.13</v>
      </c>
      <c r="E15" s="4">
        <v>2946202.13</v>
      </c>
      <c r="F15" s="4">
        <v>2817620.54</v>
      </c>
      <c r="G15" s="4">
        <f t="shared" ref="G15" si="5">D15-E15</f>
        <v>0</v>
      </c>
    </row>
    <row r="16" spans="1:7" x14ac:dyDescent="0.2">
      <c r="A16" s="48" t="s">
        <v>140</v>
      </c>
      <c r="B16" s="4">
        <v>388563.76</v>
      </c>
      <c r="C16" s="4">
        <v>-14233.81</v>
      </c>
      <c r="D16" s="4">
        <f t="shared" ref="D16" si="6">B16+C16</f>
        <v>374329.95</v>
      </c>
      <c r="E16" s="4">
        <v>374329.95</v>
      </c>
      <c r="F16" s="4">
        <v>374029.95</v>
      </c>
      <c r="G16" s="4">
        <f t="shared" ref="G16" si="7">D16-E16</f>
        <v>0</v>
      </c>
    </row>
    <row r="17" spans="1:7" x14ac:dyDescent="0.2">
      <c r="A17" s="48" t="s">
        <v>141</v>
      </c>
      <c r="B17" s="4">
        <v>732481.48</v>
      </c>
      <c r="C17" s="4">
        <v>-56375.31</v>
      </c>
      <c r="D17" s="4">
        <f t="shared" ref="D17" si="8">B17+C17</f>
        <v>676106.16999999993</v>
      </c>
      <c r="E17" s="4">
        <v>676106.17</v>
      </c>
      <c r="F17" s="4">
        <v>671324.99</v>
      </c>
      <c r="G17" s="4">
        <f t="shared" ref="G17" si="9">D17-E17</f>
        <v>0</v>
      </c>
    </row>
    <row r="18" spans="1:7" x14ac:dyDescent="0.2">
      <c r="A18" s="48" t="s">
        <v>142</v>
      </c>
      <c r="B18" s="4">
        <v>224922.18</v>
      </c>
      <c r="C18" s="4">
        <v>-2448.19</v>
      </c>
      <c r="D18" s="4">
        <f t="shared" ref="D18" si="10">B18+C18</f>
        <v>222473.99</v>
      </c>
      <c r="E18" s="4">
        <v>222473.99</v>
      </c>
      <c r="F18" s="4">
        <v>222473.99</v>
      </c>
      <c r="G18" s="4">
        <f t="shared" ref="G18" si="11">D18-E18</f>
        <v>0</v>
      </c>
    </row>
    <row r="19" spans="1:7" x14ac:dyDescent="0.2">
      <c r="A19" s="48" t="s">
        <v>143</v>
      </c>
      <c r="B19" s="4">
        <v>307642.55</v>
      </c>
      <c r="C19" s="4">
        <v>38565.89</v>
      </c>
      <c r="D19" s="4">
        <f t="shared" ref="D19" si="12">B19+C19</f>
        <v>346208.44</v>
      </c>
      <c r="E19" s="4">
        <v>346208.44</v>
      </c>
      <c r="F19" s="4">
        <v>342104.54</v>
      </c>
      <c r="G19" s="4">
        <f t="shared" ref="G19" si="13">D19-E19</f>
        <v>0</v>
      </c>
    </row>
    <row r="20" spans="1:7" x14ac:dyDescent="0.2">
      <c r="A20" s="48" t="s">
        <v>144</v>
      </c>
      <c r="B20" s="4">
        <v>156301.01999999999</v>
      </c>
      <c r="C20" s="4">
        <v>-5967.98</v>
      </c>
      <c r="D20" s="4">
        <f t="shared" ref="D20" si="14">B20+C20</f>
        <v>150333.03999999998</v>
      </c>
      <c r="E20" s="4">
        <v>150333.04</v>
      </c>
      <c r="F20" s="4">
        <v>147551.19</v>
      </c>
      <c r="G20" s="4">
        <f t="shared" ref="G20" si="15">D20-E20</f>
        <v>0</v>
      </c>
    </row>
    <row r="21" spans="1:7" x14ac:dyDescent="0.2">
      <c r="A21" s="48" t="s">
        <v>145</v>
      </c>
      <c r="B21" s="4">
        <v>1934289.87</v>
      </c>
      <c r="C21" s="4">
        <v>-148272.91</v>
      </c>
      <c r="D21" s="4">
        <f t="shared" ref="D21" si="16">B21+C21</f>
        <v>1786016.9600000002</v>
      </c>
      <c r="E21" s="4">
        <v>1786016.96</v>
      </c>
      <c r="F21" s="4">
        <v>1734295.35</v>
      </c>
      <c r="G21" s="4">
        <f t="shared" ref="G21" si="17">D21-E21</f>
        <v>0</v>
      </c>
    </row>
    <row r="22" spans="1:7" x14ac:dyDescent="0.2">
      <c r="A22" s="48" t="s">
        <v>146</v>
      </c>
      <c r="B22" s="4">
        <v>1949001.53</v>
      </c>
      <c r="C22" s="4">
        <v>-150473.49</v>
      </c>
      <c r="D22" s="4">
        <f t="shared" ref="D22" si="18">B22+C22</f>
        <v>1798528.04</v>
      </c>
      <c r="E22" s="4">
        <v>1798528.04</v>
      </c>
      <c r="F22" s="4">
        <v>1742995.8</v>
      </c>
      <c r="G22" s="4">
        <f t="shared" ref="G22" si="19">D22-E22</f>
        <v>0</v>
      </c>
    </row>
    <row r="23" spans="1:7" x14ac:dyDescent="0.2">
      <c r="A23" s="48" t="s">
        <v>147</v>
      </c>
      <c r="B23" s="4">
        <v>733627.02</v>
      </c>
      <c r="C23" s="4">
        <v>-71468.06</v>
      </c>
      <c r="D23" s="4">
        <f t="shared" ref="D23" si="20">B23+C23</f>
        <v>662158.96</v>
      </c>
      <c r="E23" s="4">
        <v>662158.96</v>
      </c>
      <c r="F23" s="4">
        <v>659547.56000000006</v>
      </c>
      <c r="G23" s="4">
        <f t="shared" ref="G23" si="21">D23-E23</f>
        <v>0</v>
      </c>
    </row>
    <row r="24" spans="1:7" x14ac:dyDescent="0.2">
      <c r="A24" s="48" t="s">
        <v>148</v>
      </c>
      <c r="B24" s="4">
        <v>30278868.16</v>
      </c>
      <c r="C24" s="4">
        <v>-645915.97</v>
      </c>
      <c r="D24" s="4">
        <f t="shared" ref="D24" si="22">B24+C24</f>
        <v>29632952.190000001</v>
      </c>
      <c r="E24" s="4">
        <v>29632952.190000001</v>
      </c>
      <c r="F24" s="4">
        <v>29472267.460000001</v>
      </c>
      <c r="G24" s="4">
        <f t="shared" ref="G24" si="23">D24-E24</f>
        <v>0</v>
      </c>
    </row>
    <row r="25" spans="1:7" x14ac:dyDescent="0.2">
      <c r="A25" s="48" t="s">
        <v>149</v>
      </c>
      <c r="B25" s="4">
        <v>3606403.95</v>
      </c>
      <c r="C25" s="4">
        <v>-671535.76</v>
      </c>
      <c r="D25" s="4">
        <f t="shared" ref="D25" si="24">B25+C25</f>
        <v>2934868.1900000004</v>
      </c>
      <c r="E25" s="4">
        <v>2934868.19</v>
      </c>
      <c r="F25" s="4">
        <v>2915876.44</v>
      </c>
      <c r="G25" s="4">
        <f t="shared" ref="G25" si="25">D25-E25</f>
        <v>0</v>
      </c>
    </row>
    <row r="26" spans="1:7" x14ac:dyDescent="0.2">
      <c r="A26" s="48" t="s">
        <v>150</v>
      </c>
      <c r="B26" s="4">
        <v>2084904.38</v>
      </c>
      <c r="C26" s="4">
        <v>-660643.98</v>
      </c>
      <c r="D26" s="4">
        <f t="shared" ref="D26" si="26">B26+C26</f>
        <v>1424260.4</v>
      </c>
      <c r="E26" s="4">
        <v>1424260.4</v>
      </c>
      <c r="F26" s="4">
        <v>1413366.33</v>
      </c>
      <c r="G26" s="4">
        <f t="shared" ref="G26" si="27">D26-E26</f>
        <v>0</v>
      </c>
    </row>
    <row r="27" spans="1:7" x14ac:dyDescent="0.2">
      <c r="A27" s="48" t="s">
        <v>151</v>
      </c>
      <c r="B27" s="4">
        <v>71505461.150000006</v>
      </c>
      <c r="C27" s="4">
        <v>114371127.15000001</v>
      </c>
      <c r="D27" s="4">
        <f t="shared" ref="D27" si="28">B27+C27</f>
        <v>185876588.30000001</v>
      </c>
      <c r="E27" s="4">
        <v>178244105.94999999</v>
      </c>
      <c r="F27" s="4">
        <v>176373210.06</v>
      </c>
      <c r="G27" s="4">
        <f t="shared" ref="G27" si="29">D27-E27</f>
        <v>7632482.3500000238</v>
      </c>
    </row>
    <row r="28" spans="1:7" x14ac:dyDescent="0.2">
      <c r="A28" s="48" t="s">
        <v>152</v>
      </c>
      <c r="B28" s="4">
        <v>4228121.32</v>
      </c>
      <c r="C28" s="4">
        <v>-877651.6</v>
      </c>
      <c r="D28" s="4">
        <f t="shared" ref="D28" si="30">B28+C28</f>
        <v>3350469.72</v>
      </c>
      <c r="E28" s="4">
        <v>3350469.72</v>
      </c>
      <c r="F28" s="4">
        <v>3287934.89</v>
      </c>
      <c r="G28" s="4">
        <f t="shared" ref="G28" si="31">D28-E28</f>
        <v>0</v>
      </c>
    </row>
    <row r="29" spans="1:7" x14ac:dyDescent="0.2">
      <c r="A29" s="48" t="s">
        <v>153</v>
      </c>
      <c r="B29" s="4">
        <v>22178513.870000001</v>
      </c>
      <c r="C29" s="4">
        <v>10883381.43</v>
      </c>
      <c r="D29" s="4">
        <f t="shared" ref="D29" si="32">B29+C29</f>
        <v>33061895.300000001</v>
      </c>
      <c r="E29" s="4">
        <v>33061895.300000001</v>
      </c>
      <c r="F29" s="4">
        <v>33061895.300000001</v>
      </c>
      <c r="G29" s="4">
        <f t="shared" ref="G29" si="33">D29-E29</f>
        <v>0</v>
      </c>
    </row>
    <row r="30" spans="1:7" x14ac:dyDescent="0.2">
      <c r="A30" s="48" t="s">
        <v>154</v>
      </c>
      <c r="B30" s="4">
        <v>30475143.57</v>
      </c>
      <c r="C30" s="4">
        <v>5228187.7300000004</v>
      </c>
      <c r="D30" s="4">
        <f t="shared" ref="D30" si="34">B30+C30</f>
        <v>35703331.299999997</v>
      </c>
      <c r="E30" s="4">
        <v>35703331.299999997</v>
      </c>
      <c r="F30" s="4">
        <v>35703331.299999997</v>
      </c>
      <c r="G30" s="4">
        <f t="shared" ref="G30" si="35">D30-E30</f>
        <v>0</v>
      </c>
    </row>
    <row r="31" spans="1:7" x14ac:dyDescent="0.2">
      <c r="A31" s="48" t="s">
        <v>155</v>
      </c>
      <c r="B31" s="4">
        <v>1169515.8899999999</v>
      </c>
      <c r="C31" s="4">
        <v>279744.08</v>
      </c>
      <c r="D31" s="4">
        <f t="shared" ref="D31" si="36">B31+C31</f>
        <v>1449259.97</v>
      </c>
      <c r="E31" s="4">
        <v>1449259.97</v>
      </c>
      <c r="F31" s="4">
        <v>1428110.87</v>
      </c>
      <c r="G31" s="4">
        <f t="shared" ref="G31" si="37">D31-E31</f>
        <v>0</v>
      </c>
    </row>
    <row r="32" spans="1:7" x14ac:dyDescent="0.2">
      <c r="A32" s="48" t="s">
        <v>156</v>
      </c>
      <c r="B32" s="4">
        <v>990978.46</v>
      </c>
      <c r="C32" s="4">
        <v>-272788.26</v>
      </c>
      <c r="D32" s="4">
        <f t="shared" ref="D32" si="38">B32+C32</f>
        <v>718190.2</v>
      </c>
      <c r="E32" s="4">
        <v>718190.2</v>
      </c>
      <c r="F32" s="4">
        <v>716841.12</v>
      </c>
      <c r="G32" s="4">
        <f t="shared" ref="G32" si="39">D32-E32</f>
        <v>0</v>
      </c>
    </row>
    <row r="33" spans="1:7" x14ac:dyDescent="0.2">
      <c r="A33" s="48" t="s">
        <v>157</v>
      </c>
      <c r="B33" s="4">
        <v>2181666.2799999998</v>
      </c>
      <c r="C33" s="4">
        <v>556849.86</v>
      </c>
      <c r="D33" s="4">
        <f t="shared" ref="D33" si="40">B33+C33</f>
        <v>2738516.1399999997</v>
      </c>
      <c r="E33" s="4">
        <v>2738516.14</v>
      </c>
      <c r="F33" s="4">
        <v>2738516.14</v>
      </c>
      <c r="G33" s="4">
        <f t="shared" ref="G33" si="41">D33-E33</f>
        <v>0</v>
      </c>
    </row>
    <row r="34" spans="1:7" x14ac:dyDescent="0.2">
      <c r="A34" s="48" t="s">
        <v>158</v>
      </c>
      <c r="B34" s="4">
        <v>1396577.64</v>
      </c>
      <c r="C34" s="4">
        <v>298529.34000000003</v>
      </c>
      <c r="D34" s="4">
        <f t="shared" ref="D34" si="42">B34+C34</f>
        <v>1695106.98</v>
      </c>
      <c r="E34" s="4">
        <v>1695106.98</v>
      </c>
      <c r="F34" s="4">
        <v>1459052.11</v>
      </c>
      <c r="G34" s="4">
        <f t="shared" ref="G34" si="43">D34-E34</f>
        <v>0</v>
      </c>
    </row>
    <row r="35" spans="1:7" x14ac:dyDescent="0.2">
      <c r="A35" s="48" t="s">
        <v>159</v>
      </c>
      <c r="B35" s="4">
        <v>49991.41</v>
      </c>
      <c r="C35" s="4">
        <v>-25046</v>
      </c>
      <c r="D35" s="4">
        <f t="shared" ref="D35" si="44">B35+C35</f>
        <v>24945.410000000003</v>
      </c>
      <c r="E35" s="4">
        <v>24945.41</v>
      </c>
      <c r="F35" s="4">
        <v>23047.81</v>
      </c>
      <c r="G35" s="4">
        <f t="shared" ref="G35" si="45">D35-E35</f>
        <v>0</v>
      </c>
    </row>
    <row r="36" spans="1:7" x14ac:dyDescent="0.2">
      <c r="A36" s="48" t="s">
        <v>160</v>
      </c>
      <c r="B36" s="4">
        <v>5827586.6799999997</v>
      </c>
      <c r="C36" s="4">
        <v>2926912.66</v>
      </c>
      <c r="D36" s="4">
        <f t="shared" ref="D36" si="46">B36+C36</f>
        <v>8754499.3399999999</v>
      </c>
      <c r="E36" s="4">
        <v>6951226.2199999997</v>
      </c>
      <c r="F36" s="4">
        <v>6875087.54</v>
      </c>
      <c r="G36" s="4">
        <f t="shared" ref="G36" si="47">D36-E36</f>
        <v>1803273.12</v>
      </c>
    </row>
    <row r="37" spans="1:7" x14ac:dyDescent="0.2">
      <c r="A37" s="48" t="s">
        <v>161</v>
      </c>
      <c r="B37" s="4">
        <v>11333633.91</v>
      </c>
      <c r="C37" s="4">
        <v>8829824.3100000005</v>
      </c>
      <c r="D37" s="4">
        <f t="shared" ref="D37" si="48">B37+C37</f>
        <v>20163458.219999999</v>
      </c>
      <c r="E37" s="4">
        <v>20163458.219999999</v>
      </c>
      <c r="F37" s="4">
        <v>15601655.26</v>
      </c>
      <c r="G37" s="4">
        <f t="shared" ref="G37" si="49">D37-E37</f>
        <v>0</v>
      </c>
    </row>
    <row r="38" spans="1:7" x14ac:dyDescent="0.2">
      <c r="A38" s="48" t="s">
        <v>162</v>
      </c>
      <c r="B38" s="4">
        <v>1266005.58</v>
      </c>
      <c r="C38" s="4">
        <v>-452082.14</v>
      </c>
      <c r="D38" s="4">
        <f t="shared" ref="D38" si="50">B38+C38</f>
        <v>813923.44000000006</v>
      </c>
      <c r="E38" s="4">
        <v>813923.44</v>
      </c>
      <c r="F38" s="4">
        <v>806573.24</v>
      </c>
      <c r="G38" s="4">
        <f t="shared" ref="G38" si="51">D38-E38</f>
        <v>0</v>
      </c>
    </row>
    <row r="39" spans="1:7" x14ac:dyDescent="0.2">
      <c r="A39" s="48" t="s">
        <v>163</v>
      </c>
      <c r="B39" s="4">
        <v>4366189.13</v>
      </c>
      <c r="C39" s="4">
        <v>6096747.9400000004</v>
      </c>
      <c r="D39" s="4">
        <f t="shared" ref="D39" si="52">B39+C39</f>
        <v>10462937.07</v>
      </c>
      <c r="E39" s="4">
        <v>10462937.07</v>
      </c>
      <c r="F39" s="4">
        <v>10436530.52</v>
      </c>
      <c r="G39" s="4">
        <f t="shared" ref="G39" si="53">D39-E39</f>
        <v>0</v>
      </c>
    </row>
    <row r="40" spans="1:7" x14ac:dyDescent="0.2">
      <c r="A40" s="48" t="s">
        <v>164</v>
      </c>
      <c r="B40" s="4">
        <v>1468686.3</v>
      </c>
      <c r="C40" s="4">
        <v>-181377.47</v>
      </c>
      <c r="D40" s="4">
        <f t="shared" ref="D40" si="54">B40+C40</f>
        <v>1287308.83</v>
      </c>
      <c r="E40" s="4">
        <v>1287308.83</v>
      </c>
      <c r="F40" s="4">
        <v>1272817.49</v>
      </c>
      <c r="G40" s="4">
        <f t="shared" ref="G40" si="55">D40-E40</f>
        <v>0</v>
      </c>
    </row>
    <row r="41" spans="1:7" x14ac:dyDescent="0.2">
      <c r="A41" s="48" t="s">
        <v>165</v>
      </c>
      <c r="B41" s="4">
        <v>73391830.680000007</v>
      </c>
      <c r="C41" s="4">
        <v>248190969.28999999</v>
      </c>
      <c r="D41" s="4">
        <f t="shared" ref="D41" si="56">B41+C41</f>
        <v>321582799.97000003</v>
      </c>
      <c r="E41" s="4">
        <v>321582799.97000003</v>
      </c>
      <c r="F41" s="4">
        <v>321564232.30000001</v>
      </c>
      <c r="G41" s="4">
        <f t="shared" ref="G41" si="57">D41-E41</f>
        <v>0</v>
      </c>
    </row>
    <row r="42" spans="1:7" x14ac:dyDescent="0.2">
      <c r="A42" s="48" t="s">
        <v>166</v>
      </c>
      <c r="B42" s="4">
        <v>1228579.57</v>
      </c>
      <c r="C42" s="4">
        <v>-1228579.57</v>
      </c>
      <c r="D42" s="4">
        <f t="shared" ref="D42" si="58">B42+C42</f>
        <v>0</v>
      </c>
      <c r="E42" s="4">
        <v>0</v>
      </c>
      <c r="F42" s="4">
        <v>0</v>
      </c>
      <c r="G42" s="4">
        <f t="shared" ref="G42" si="59">D42-E42</f>
        <v>0</v>
      </c>
    </row>
    <row r="43" spans="1:7" x14ac:dyDescent="0.2">
      <c r="A43" s="48" t="s">
        <v>167</v>
      </c>
      <c r="B43" s="4">
        <v>1113742.28</v>
      </c>
      <c r="C43" s="4">
        <v>28632.59</v>
      </c>
      <c r="D43" s="4">
        <f t="shared" ref="D43" si="60">B43+C43</f>
        <v>1142374.8700000001</v>
      </c>
      <c r="E43" s="4">
        <v>1142374.8700000001</v>
      </c>
      <c r="F43" s="4">
        <v>1046617.85</v>
      </c>
      <c r="G43" s="4">
        <f t="shared" ref="G43" si="61">D43-E43</f>
        <v>0</v>
      </c>
    </row>
    <row r="44" spans="1:7" x14ac:dyDescent="0.2">
      <c r="A44" s="48" t="s">
        <v>168</v>
      </c>
      <c r="B44" s="4">
        <v>2403230.37</v>
      </c>
      <c r="C44" s="4">
        <v>-938214.45</v>
      </c>
      <c r="D44" s="4">
        <f t="shared" ref="D44" si="62">B44+C44</f>
        <v>1465015.9200000002</v>
      </c>
      <c r="E44" s="4">
        <v>1465015.92</v>
      </c>
      <c r="F44" s="4">
        <v>1456160.33</v>
      </c>
      <c r="G44" s="4">
        <f t="shared" ref="G44" si="63">D44-E44</f>
        <v>0</v>
      </c>
    </row>
    <row r="45" spans="1:7" x14ac:dyDescent="0.2">
      <c r="A45" s="48" t="s">
        <v>169</v>
      </c>
      <c r="B45" s="4">
        <v>11071625.9</v>
      </c>
      <c r="C45" s="4">
        <v>6877358.0700000003</v>
      </c>
      <c r="D45" s="4">
        <f t="shared" ref="D45" si="64">B45+C45</f>
        <v>17948983.969999999</v>
      </c>
      <c r="E45" s="4">
        <v>17948983.969999999</v>
      </c>
      <c r="F45" s="4">
        <v>17693334.260000002</v>
      </c>
      <c r="G45" s="4">
        <f t="shared" ref="G45" si="65">D45-E45</f>
        <v>0</v>
      </c>
    </row>
    <row r="46" spans="1:7" x14ac:dyDescent="0.2">
      <c r="A46" s="48" t="s">
        <v>170</v>
      </c>
      <c r="B46" s="4">
        <v>2796427.02</v>
      </c>
      <c r="C46" s="4">
        <v>-523318.91</v>
      </c>
      <c r="D46" s="4">
        <f t="shared" ref="D46" si="66">B46+C46</f>
        <v>2273108.11</v>
      </c>
      <c r="E46" s="4">
        <v>2273108.11</v>
      </c>
      <c r="F46" s="4">
        <v>2235682.0499999998</v>
      </c>
      <c r="G46" s="4">
        <f t="shared" ref="G46" si="67">D46-E46</f>
        <v>0</v>
      </c>
    </row>
    <row r="47" spans="1:7" x14ac:dyDescent="0.2">
      <c r="A47" s="48" t="s">
        <v>171</v>
      </c>
      <c r="B47" s="4">
        <v>2896695.76</v>
      </c>
      <c r="C47" s="4">
        <v>-710196.23</v>
      </c>
      <c r="D47" s="4">
        <f t="shared" ref="D47" si="68">B47+C47</f>
        <v>2186499.5299999998</v>
      </c>
      <c r="E47" s="4">
        <v>2186499.5299999998</v>
      </c>
      <c r="F47" s="4">
        <v>2157386.61</v>
      </c>
      <c r="G47" s="4">
        <f t="shared" ref="G47" si="69">D47-E47</f>
        <v>0</v>
      </c>
    </row>
    <row r="48" spans="1:7" x14ac:dyDescent="0.2">
      <c r="A48" s="48" t="s">
        <v>172</v>
      </c>
      <c r="B48" s="4">
        <v>1338712.08</v>
      </c>
      <c r="C48" s="4">
        <v>207681.37</v>
      </c>
      <c r="D48" s="4">
        <f t="shared" ref="D48" si="70">B48+C48</f>
        <v>1546393.4500000002</v>
      </c>
      <c r="E48" s="4">
        <v>1546393.45</v>
      </c>
      <c r="F48" s="4">
        <v>1519047.85</v>
      </c>
      <c r="G48" s="4">
        <f t="shared" ref="G48" si="71">D48-E48</f>
        <v>0</v>
      </c>
    </row>
    <row r="49" spans="1:7" x14ac:dyDescent="0.2">
      <c r="A49" s="48" t="s">
        <v>173</v>
      </c>
      <c r="B49" s="4">
        <v>39654517.439999998</v>
      </c>
      <c r="C49" s="4">
        <v>35663987.43</v>
      </c>
      <c r="D49" s="4">
        <f t="shared" ref="D49" si="72">B49+C49</f>
        <v>75318504.870000005</v>
      </c>
      <c r="E49" s="4">
        <v>75318504.870000005</v>
      </c>
      <c r="F49" s="4">
        <v>70353057.030000001</v>
      </c>
      <c r="G49" s="4">
        <f t="shared" ref="G49" si="73">D49-E49</f>
        <v>0</v>
      </c>
    </row>
    <row r="50" spans="1:7" x14ac:dyDescent="0.2">
      <c r="A50" s="48" t="s">
        <v>174</v>
      </c>
      <c r="B50" s="4">
        <v>1138063.19</v>
      </c>
      <c r="C50" s="4">
        <v>49735.71</v>
      </c>
      <c r="D50" s="4">
        <f t="shared" ref="D50" si="74">B50+C50</f>
        <v>1187798.8999999999</v>
      </c>
      <c r="E50" s="4">
        <v>1187798.8999999999</v>
      </c>
      <c r="F50" s="4">
        <v>1158934.1499999999</v>
      </c>
      <c r="G50" s="4">
        <f t="shared" ref="G50" si="75">D50-E50</f>
        <v>0</v>
      </c>
    </row>
    <row r="51" spans="1:7" x14ac:dyDescent="0.2">
      <c r="A51" s="48" t="s">
        <v>175</v>
      </c>
      <c r="B51" s="4">
        <v>6987052.7999999998</v>
      </c>
      <c r="C51" s="4">
        <v>648751.51</v>
      </c>
      <c r="D51" s="4">
        <f t="shared" ref="D51" si="76">B51+C51</f>
        <v>7635804.3099999996</v>
      </c>
      <c r="E51" s="4">
        <v>7635804.3099999996</v>
      </c>
      <c r="F51" s="4">
        <v>7604819.8099999996</v>
      </c>
      <c r="G51" s="4">
        <f t="shared" ref="G51" si="77">D51-E51</f>
        <v>0</v>
      </c>
    </row>
    <row r="52" spans="1:7" x14ac:dyDescent="0.2">
      <c r="A52" s="48"/>
      <c r="B52" s="4"/>
      <c r="C52" s="4"/>
      <c r="D52" s="4"/>
      <c r="E52" s="4"/>
      <c r="F52" s="4"/>
      <c r="G52" s="4"/>
    </row>
    <row r="53" spans="1:7" x14ac:dyDescent="0.2">
      <c r="A53" s="49" t="s">
        <v>50</v>
      </c>
      <c r="B53" s="12">
        <f t="shared" ref="B53:G53" si="78">SUM(B7:B52)</f>
        <v>377052294.23999995</v>
      </c>
      <c r="C53" s="12">
        <f t="shared" si="78"/>
        <v>434801493.99999994</v>
      </c>
      <c r="D53" s="12">
        <f t="shared" si="78"/>
        <v>811853788.23999989</v>
      </c>
      <c r="E53" s="12">
        <f t="shared" si="78"/>
        <v>802418032.7700001</v>
      </c>
      <c r="F53" s="12">
        <f t="shared" si="78"/>
        <v>787611360.68999994</v>
      </c>
      <c r="G53" s="12">
        <f t="shared" si="78"/>
        <v>9435755.4700000249</v>
      </c>
    </row>
    <row r="56" spans="1:7" ht="45" customHeight="1" x14ac:dyDescent="0.2">
      <c r="A56" s="33" t="s">
        <v>177</v>
      </c>
      <c r="B56" s="34"/>
      <c r="C56" s="34"/>
      <c r="D56" s="34"/>
      <c r="E56" s="34"/>
      <c r="F56" s="34"/>
      <c r="G56" s="35"/>
    </row>
    <row r="57" spans="1:7" ht="15" customHeight="1" x14ac:dyDescent="0.2">
      <c r="A57" s="21"/>
      <c r="B57" s="20"/>
      <c r="C57" s="20"/>
      <c r="D57" s="20"/>
      <c r="E57" s="20"/>
      <c r="F57" s="20"/>
      <c r="G57" s="22"/>
    </row>
    <row r="58" spans="1:7" x14ac:dyDescent="0.2">
      <c r="A58" s="36"/>
      <c r="B58" s="16"/>
      <c r="C58" s="17"/>
      <c r="D58" s="15" t="s">
        <v>57</v>
      </c>
      <c r="E58" s="17"/>
      <c r="F58" s="18"/>
      <c r="G58" s="30" t="s">
        <v>56</v>
      </c>
    </row>
    <row r="59" spans="1:7" ht="22.5" x14ac:dyDescent="0.2">
      <c r="A59" s="37" t="s">
        <v>51</v>
      </c>
      <c r="B59" s="2" t="s">
        <v>52</v>
      </c>
      <c r="C59" s="2" t="s">
        <v>117</v>
      </c>
      <c r="D59" s="2" t="s">
        <v>53</v>
      </c>
      <c r="E59" s="2" t="s">
        <v>54</v>
      </c>
      <c r="F59" s="2" t="s">
        <v>55</v>
      </c>
      <c r="G59" s="31"/>
    </row>
    <row r="60" spans="1:7" x14ac:dyDescent="0.2">
      <c r="A60" s="38"/>
      <c r="B60" s="3">
        <v>1</v>
      </c>
      <c r="C60" s="3">
        <v>2</v>
      </c>
      <c r="D60" s="3" t="s">
        <v>118</v>
      </c>
      <c r="E60" s="3">
        <v>4</v>
      </c>
      <c r="F60" s="3">
        <v>5</v>
      </c>
      <c r="G60" s="3" t="s">
        <v>119</v>
      </c>
    </row>
    <row r="61" spans="1:7" x14ac:dyDescent="0.2">
      <c r="A61" s="43"/>
      <c r="B61" s="19"/>
      <c r="C61" s="19"/>
      <c r="D61" s="19"/>
      <c r="E61" s="19"/>
      <c r="F61" s="19"/>
      <c r="G61" s="19"/>
    </row>
    <row r="62" spans="1:7" x14ac:dyDescent="0.2">
      <c r="A62" s="50" t="s">
        <v>8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x14ac:dyDescent="0.2">
      <c r="A63" s="50" t="s">
        <v>9</v>
      </c>
      <c r="B63" s="4">
        <v>0</v>
      </c>
      <c r="C63" s="4">
        <v>0</v>
      </c>
      <c r="D63" s="4">
        <f t="shared" ref="D63:D65" si="79">B63+C63</f>
        <v>0</v>
      </c>
      <c r="E63" s="4">
        <v>0</v>
      </c>
      <c r="F63" s="4">
        <v>0</v>
      </c>
      <c r="G63" s="4">
        <f t="shared" ref="G63:G65" si="80">D63-E63</f>
        <v>0</v>
      </c>
    </row>
    <row r="64" spans="1:7" x14ac:dyDescent="0.2">
      <c r="A64" s="50" t="s">
        <v>10</v>
      </c>
      <c r="B64" s="4">
        <v>0</v>
      </c>
      <c r="C64" s="4">
        <v>0</v>
      </c>
      <c r="D64" s="4">
        <f t="shared" si="79"/>
        <v>0</v>
      </c>
      <c r="E64" s="4">
        <v>0</v>
      </c>
      <c r="F64" s="4">
        <v>0</v>
      </c>
      <c r="G64" s="4">
        <f t="shared" si="80"/>
        <v>0</v>
      </c>
    </row>
    <row r="65" spans="1:7" x14ac:dyDescent="0.2">
      <c r="A65" s="50" t="s">
        <v>121</v>
      </c>
      <c r="B65" s="4">
        <v>0</v>
      </c>
      <c r="C65" s="4">
        <v>0</v>
      </c>
      <c r="D65" s="4">
        <f t="shared" si="79"/>
        <v>0</v>
      </c>
      <c r="E65" s="4">
        <v>0</v>
      </c>
      <c r="F65" s="4">
        <v>0</v>
      </c>
      <c r="G65" s="4">
        <f t="shared" si="80"/>
        <v>0</v>
      </c>
    </row>
    <row r="66" spans="1:7" x14ac:dyDescent="0.2">
      <c r="A66" s="50"/>
      <c r="B66" s="4"/>
      <c r="C66" s="4"/>
      <c r="D66" s="4"/>
      <c r="E66" s="4"/>
      <c r="F66" s="4"/>
      <c r="G66" s="4"/>
    </row>
    <row r="67" spans="1:7" x14ac:dyDescent="0.2">
      <c r="A67" s="49" t="s">
        <v>50</v>
      </c>
      <c r="B67" s="12">
        <f t="shared" ref="B67:G67" si="81">SUM(B62:B65)</f>
        <v>0</v>
      </c>
      <c r="C67" s="12">
        <f t="shared" si="81"/>
        <v>0</v>
      </c>
      <c r="D67" s="12">
        <f t="shared" si="81"/>
        <v>0</v>
      </c>
      <c r="E67" s="12">
        <f t="shared" si="81"/>
        <v>0</v>
      </c>
      <c r="F67" s="12">
        <f t="shared" si="81"/>
        <v>0</v>
      </c>
      <c r="G67" s="12">
        <f t="shared" si="81"/>
        <v>0</v>
      </c>
    </row>
    <row r="70" spans="1:7" ht="45" customHeight="1" x14ac:dyDescent="0.2">
      <c r="A70" s="32" t="s">
        <v>178</v>
      </c>
      <c r="B70" s="28"/>
      <c r="C70" s="28"/>
      <c r="D70" s="28"/>
      <c r="E70" s="28"/>
      <c r="F70" s="28"/>
      <c r="G70" s="29"/>
    </row>
    <row r="71" spans="1:7" x14ac:dyDescent="0.2">
      <c r="A71" s="36"/>
      <c r="B71" s="16"/>
      <c r="C71" s="17"/>
      <c r="D71" s="15" t="s">
        <v>57</v>
      </c>
      <c r="E71" s="17"/>
      <c r="F71" s="18"/>
      <c r="G71" s="30" t="s">
        <v>56</v>
      </c>
    </row>
    <row r="72" spans="1:7" ht="22.5" x14ac:dyDescent="0.2">
      <c r="A72" s="37" t="s">
        <v>51</v>
      </c>
      <c r="B72" s="2" t="s">
        <v>52</v>
      </c>
      <c r="C72" s="2" t="s">
        <v>117</v>
      </c>
      <c r="D72" s="2" t="s">
        <v>53</v>
      </c>
      <c r="E72" s="2" t="s">
        <v>54</v>
      </c>
      <c r="F72" s="2" t="s">
        <v>55</v>
      </c>
      <c r="G72" s="31"/>
    </row>
    <row r="73" spans="1:7" x14ac:dyDescent="0.2">
      <c r="A73" s="38"/>
      <c r="B73" s="3">
        <v>1</v>
      </c>
      <c r="C73" s="3">
        <v>2</v>
      </c>
      <c r="D73" s="3" t="s">
        <v>118</v>
      </c>
      <c r="E73" s="3">
        <v>4</v>
      </c>
      <c r="F73" s="3">
        <v>5</v>
      </c>
      <c r="G73" s="3" t="s">
        <v>119</v>
      </c>
    </row>
    <row r="74" spans="1:7" x14ac:dyDescent="0.2">
      <c r="A74" s="43"/>
      <c r="B74" s="19"/>
      <c r="C74" s="19"/>
      <c r="D74" s="19"/>
      <c r="E74" s="19"/>
      <c r="F74" s="19"/>
      <c r="G74" s="19"/>
    </row>
    <row r="75" spans="1:7" x14ac:dyDescent="0.2">
      <c r="A75" s="51" t="s">
        <v>12</v>
      </c>
      <c r="B75" s="4">
        <v>0</v>
      </c>
      <c r="C75" s="4">
        <v>0</v>
      </c>
      <c r="D75" s="4">
        <f t="shared" ref="D75:D87" si="82">B75+C75</f>
        <v>0</v>
      </c>
      <c r="E75" s="4">
        <v>0</v>
      </c>
      <c r="F75" s="4">
        <v>0</v>
      </c>
      <c r="G75" s="4">
        <f t="shared" ref="G75:G87" si="83">D75-E75</f>
        <v>0</v>
      </c>
    </row>
    <row r="76" spans="1:7" x14ac:dyDescent="0.2">
      <c r="A76" s="51"/>
      <c r="B76" s="4"/>
      <c r="C76" s="4"/>
      <c r="D76" s="4"/>
      <c r="E76" s="4"/>
      <c r="F76" s="4"/>
      <c r="G76" s="4"/>
    </row>
    <row r="77" spans="1:7" x14ac:dyDescent="0.2">
      <c r="A77" s="51" t="s">
        <v>11</v>
      </c>
      <c r="B77" s="4">
        <v>0</v>
      </c>
      <c r="C77" s="4">
        <v>0</v>
      </c>
      <c r="D77" s="4">
        <f t="shared" si="82"/>
        <v>0</v>
      </c>
      <c r="E77" s="4">
        <v>0</v>
      </c>
      <c r="F77" s="4">
        <v>0</v>
      </c>
      <c r="G77" s="4">
        <f t="shared" si="83"/>
        <v>0</v>
      </c>
    </row>
    <row r="78" spans="1:7" x14ac:dyDescent="0.2">
      <c r="A78" s="51"/>
      <c r="B78" s="4"/>
      <c r="C78" s="4"/>
      <c r="D78" s="4"/>
      <c r="E78" s="4"/>
      <c r="F78" s="4"/>
      <c r="G78" s="4"/>
    </row>
    <row r="79" spans="1:7" x14ac:dyDescent="0.2">
      <c r="A79" s="51" t="s">
        <v>13</v>
      </c>
      <c r="B79" s="4">
        <v>0</v>
      </c>
      <c r="C79" s="4">
        <v>0</v>
      </c>
      <c r="D79" s="4">
        <f t="shared" si="82"/>
        <v>0</v>
      </c>
      <c r="E79" s="4">
        <v>0</v>
      </c>
      <c r="F79" s="4">
        <v>0</v>
      </c>
      <c r="G79" s="4">
        <f t="shared" si="83"/>
        <v>0</v>
      </c>
    </row>
    <row r="80" spans="1:7" x14ac:dyDescent="0.2">
      <c r="A80" s="51"/>
      <c r="B80" s="4"/>
      <c r="C80" s="4"/>
      <c r="D80" s="4"/>
      <c r="E80" s="4"/>
      <c r="F80" s="4"/>
      <c r="G80" s="4"/>
    </row>
    <row r="81" spans="1:7" x14ac:dyDescent="0.2">
      <c r="A81" s="51" t="s">
        <v>25</v>
      </c>
      <c r="B81" s="4">
        <v>0</v>
      </c>
      <c r="C81" s="4">
        <v>0</v>
      </c>
      <c r="D81" s="4">
        <f t="shared" si="82"/>
        <v>0</v>
      </c>
      <c r="E81" s="4">
        <v>0</v>
      </c>
      <c r="F81" s="4">
        <v>0</v>
      </c>
      <c r="G81" s="4">
        <f t="shared" si="83"/>
        <v>0</v>
      </c>
    </row>
    <row r="82" spans="1:7" x14ac:dyDescent="0.2">
      <c r="A82" s="51"/>
      <c r="B82" s="4"/>
      <c r="C82" s="4"/>
      <c r="D82" s="4"/>
      <c r="E82" s="4"/>
      <c r="F82" s="4"/>
      <c r="G82" s="4"/>
    </row>
    <row r="83" spans="1:7" ht="22.5" x14ac:dyDescent="0.2">
      <c r="A83" s="51" t="s">
        <v>26</v>
      </c>
      <c r="B83" s="4">
        <v>0</v>
      </c>
      <c r="C83" s="4">
        <v>0</v>
      </c>
      <c r="D83" s="4">
        <f t="shared" si="82"/>
        <v>0</v>
      </c>
      <c r="E83" s="4">
        <v>0</v>
      </c>
      <c r="F83" s="4">
        <v>0</v>
      </c>
      <c r="G83" s="4">
        <f t="shared" si="83"/>
        <v>0</v>
      </c>
    </row>
    <row r="84" spans="1:7" x14ac:dyDescent="0.2">
      <c r="A84" s="51"/>
      <c r="B84" s="4"/>
      <c r="C84" s="4"/>
      <c r="D84" s="4"/>
      <c r="E84" s="4"/>
      <c r="F84" s="4"/>
      <c r="G84" s="4"/>
    </row>
    <row r="85" spans="1:7" x14ac:dyDescent="0.2">
      <c r="A85" s="51" t="s">
        <v>128</v>
      </c>
      <c r="B85" s="4">
        <v>0</v>
      </c>
      <c r="C85" s="4">
        <v>0</v>
      </c>
      <c r="D85" s="4">
        <f t="shared" si="82"/>
        <v>0</v>
      </c>
      <c r="E85" s="4">
        <v>0</v>
      </c>
      <c r="F85" s="4">
        <v>0</v>
      </c>
      <c r="G85" s="4">
        <f t="shared" si="83"/>
        <v>0</v>
      </c>
    </row>
    <row r="86" spans="1:7" x14ac:dyDescent="0.2">
      <c r="A86" s="51"/>
      <c r="B86" s="4"/>
      <c r="C86" s="4"/>
      <c r="D86" s="4"/>
      <c r="E86" s="4"/>
      <c r="F86" s="4"/>
      <c r="G86" s="4"/>
    </row>
    <row r="87" spans="1:7" x14ac:dyDescent="0.2">
      <c r="A87" s="51" t="s">
        <v>14</v>
      </c>
      <c r="B87" s="4">
        <v>0</v>
      </c>
      <c r="C87" s="4">
        <v>0</v>
      </c>
      <c r="D87" s="4">
        <f t="shared" si="82"/>
        <v>0</v>
      </c>
      <c r="E87" s="4">
        <v>0</v>
      </c>
      <c r="F87" s="4">
        <v>0</v>
      </c>
      <c r="G87" s="4">
        <f t="shared" si="83"/>
        <v>0</v>
      </c>
    </row>
    <row r="88" spans="1:7" x14ac:dyDescent="0.2">
      <c r="A88" s="51"/>
      <c r="B88" s="4"/>
      <c r="C88" s="4"/>
      <c r="D88" s="4"/>
      <c r="E88" s="4"/>
      <c r="F88" s="4"/>
      <c r="G88" s="4"/>
    </row>
    <row r="89" spans="1:7" x14ac:dyDescent="0.2">
      <c r="A89" s="49" t="s">
        <v>50</v>
      </c>
      <c r="B89" s="12">
        <f t="shared" ref="B89:G89" si="84">SUM(B75:B87)</f>
        <v>0</v>
      </c>
      <c r="C89" s="12">
        <f t="shared" si="84"/>
        <v>0</v>
      </c>
      <c r="D89" s="12">
        <f t="shared" si="84"/>
        <v>0</v>
      </c>
      <c r="E89" s="12">
        <f t="shared" si="84"/>
        <v>0</v>
      </c>
      <c r="F89" s="12">
        <f t="shared" si="84"/>
        <v>0</v>
      </c>
      <c r="G89" s="12">
        <f t="shared" si="84"/>
        <v>0</v>
      </c>
    </row>
    <row r="91" spans="1:7" x14ac:dyDescent="0.2">
      <c r="A91" s="1" t="s">
        <v>120</v>
      </c>
    </row>
    <row r="94" spans="1:7" ht="12" x14ac:dyDescent="0.2">
      <c r="A94" s="23"/>
      <c r="B94" s="24"/>
    </row>
    <row r="95" spans="1:7" ht="12" x14ac:dyDescent="0.2">
      <c r="A95" s="23"/>
      <c r="B95" s="24"/>
    </row>
    <row r="96" spans="1:7" ht="12" x14ac:dyDescent="0.2">
      <c r="A96" s="23"/>
      <c r="B96" s="24"/>
    </row>
    <row r="97" spans="1:2" ht="12" x14ac:dyDescent="0.2">
      <c r="A97" s="23"/>
      <c r="B97" s="24"/>
    </row>
    <row r="98" spans="1:2" ht="12" x14ac:dyDescent="0.2">
      <c r="A98" s="23"/>
      <c r="B98" s="24"/>
    </row>
    <row r="99" spans="1:2" ht="12" x14ac:dyDescent="0.2">
      <c r="A99" s="24"/>
      <c r="B99" s="25"/>
    </row>
    <row r="100" spans="1:2" ht="12" x14ac:dyDescent="0.2">
      <c r="A100" s="24"/>
      <c r="B100" s="25"/>
    </row>
    <row r="101" spans="1:2" ht="12" x14ac:dyDescent="0.2">
      <c r="A101" s="24"/>
      <c r="B101" s="26"/>
    </row>
    <row r="102" spans="1:2" ht="12" x14ac:dyDescent="0.2">
      <c r="A102" s="24"/>
      <c r="B102" s="26"/>
    </row>
    <row r="103" spans="1:2" ht="12" x14ac:dyDescent="0.2">
      <c r="A103" s="27"/>
      <c r="B103" s="27"/>
    </row>
    <row r="104" spans="1:2" ht="12" x14ac:dyDescent="0.2">
      <c r="A104" s="27"/>
      <c r="B104" s="27"/>
    </row>
    <row r="105" spans="1:2" ht="12" x14ac:dyDescent="0.2">
      <c r="A105" s="27"/>
      <c r="B105" s="27" t="s">
        <v>180</v>
      </c>
    </row>
    <row r="106" spans="1:2" ht="12" x14ac:dyDescent="0.2">
      <c r="A106" s="27"/>
      <c r="B106" s="27"/>
    </row>
  </sheetData>
  <sheetProtection formatCells="0" formatColumns="0" formatRows="0" insertRows="0" deleteRows="0" autoFilter="0"/>
  <mergeCells count="6">
    <mergeCell ref="G3:G4"/>
    <mergeCell ref="A1:G1"/>
    <mergeCell ref="A56:G56"/>
    <mergeCell ref="G71:G72"/>
    <mergeCell ref="G58:G59"/>
    <mergeCell ref="A70:G7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9"/>
  <sheetViews>
    <sheetView showGridLines="0" view="pageBreakPreview" zoomScale="60" zoomScaleNormal="100" workbookViewId="0">
      <selection activeCell="F45" sqref="F45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179</v>
      </c>
      <c r="B1" s="28"/>
      <c r="C1" s="28"/>
      <c r="D1" s="28"/>
      <c r="E1" s="28"/>
      <c r="F1" s="28"/>
      <c r="G1" s="29"/>
    </row>
    <row r="2" spans="1:7" x14ac:dyDescent="0.2">
      <c r="A2" s="36"/>
      <c r="B2" s="16"/>
      <c r="C2" s="17"/>
      <c r="D2" s="15" t="s">
        <v>57</v>
      </c>
      <c r="E2" s="17"/>
      <c r="F2" s="18"/>
      <c r="G2" s="30" t="s">
        <v>56</v>
      </c>
    </row>
    <row r="3" spans="1:7" ht="24.95" customHeight="1" x14ac:dyDescent="0.2">
      <c r="A3" s="3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1"/>
    </row>
    <row r="4" spans="1:7" x14ac:dyDescent="0.2">
      <c r="A4" s="38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192429097.44</v>
      </c>
      <c r="C6" s="9">
        <f t="shared" si="0"/>
        <v>279741453.41000003</v>
      </c>
      <c r="D6" s="9">
        <f t="shared" si="0"/>
        <v>472170550.85000002</v>
      </c>
      <c r="E6" s="9">
        <f t="shared" si="0"/>
        <v>471367559.56</v>
      </c>
      <c r="F6" s="9">
        <f t="shared" si="0"/>
        <v>464355465.56999999</v>
      </c>
      <c r="G6" s="9">
        <f t="shared" si="0"/>
        <v>802991.28999999911</v>
      </c>
    </row>
    <row r="7" spans="1:7" x14ac:dyDescent="0.2">
      <c r="A7" s="52" t="s">
        <v>40</v>
      </c>
      <c r="B7" s="4">
        <v>14589084.779999999</v>
      </c>
      <c r="C7" s="4">
        <v>-1264785.05</v>
      </c>
      <c r="D7" s="4">
        <f>B7+C7</f>
        <v>13324299.729999999</v>
      </c>
      <c r="E7" s="4">
        <v>13324299.73</v>
      </c>
      <c r="F7" s="4">
        <v>12866178.49</v>
      </c>
      <c r="G7" s="4">
        <f>D7-E7</f>
        <v>0</v>
      </c>
    </row>
    <row r="8" spans="1:7" x14ac:dyDescent="0.2">
      <c r="A8" s="52" t="s">
        <v>16</v>
      </c>
      <c r="B8" s="4">
        <v>1040124.03</v>
      </c>
      <c r="C8" s="4">
        <v>-17809.419999999998</v>
      </c>
      <c r="D8" s="4">
        <f t="shared" ref="D8:D14" si="1">B8+C8</f>
        <v>1022314.61</v>
      </c>
      <c r="E8" s="4">
        <v>1022314.61</v>
      </c>
      <c r="F8" s="4">
        <v>1013429.53</v>
      </c>
      <c r="G8" s="4">
        <f t="shared" ref="G8:G14" si="2">D8-E8</f>
        <v>0</v>
      </c>
    </row>
    <row r="9" spans="1:7" x14ac:dyDescent="0.2">
      <c r="A9" s="52" t="s">
        <v>122</v>
      </c>
      <c r="B9" s="4">
        <v>21344281.600000001</v>
      </c>
      <c r="C9" s="4">
        <v>-259768.46</v>
      </c>
      <c r="D9" s="4">
        <f t="shared" si="1"/>
        <v>21084513.140000001</v>
      </c>
      <c r="E9" s="4">
        <v>20281521.850000001</v>
      </c>
      <c r="F9" s="4">
        <v>19553744.41</v>
      </c>
      <c r="G9" s="4">
        <f t="shared" si="2"/>
        <v>802991.28999999911</v>
      </c>
    </row>
    <row r="10" spans="1:7" x14ac:dyDescent="0.2">
      <c r="A10" s="52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2" t="s">
        <v>22</v>
      </c>
      <c r="B11" s="4">
        <v>35819561.979999997</v>
      </c>
      <c r="C11" s="4">
        <v>-1465724.64</v>
      </c>
      <c r="D11" s="4">
        <f t="shared" si="1"/>
        <v>34353837.339999996</v>
      </c>
      <c r="E11" s="4">
        <v>34353837.340000004</v>
      </c>
      <c r="F11" s="4">
        <v>34122439.25</v>
      </c>
      <c r="G11" s="4">
        <f t="shared" si="2"/>
        <v>0</v>
      </c>
    </row>
    <row r="12" spans="1:7" x14ac:dyDescent="0.2">
      <c r="A12" s="52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2" t="s">
        <v>41</v>
      </c>
      <c r="B13" s="4">
        <v>75734152.530000001</v>
      </c>
      <c r="C13" s="4">
        <v>246991022.31</v>
      </c>
      <c r="D13" s="4">
        <f t="shared" si="1"/>
        <v>322725174.84000003</v>
      </c>
      <c r="E13" s="4">
        <v>322725174.83999997</v>
      </c>
      <c r="F13" s="4">
        <v>322610850.14999998</v>
      </c>
      <c r="G13" s="4">
        <f t="shared" si="2"/>
        <v>0</v>
      </c>
    </row>
    <row r="14" spans="1:7" x14ac:dyDescent="0.2">
      <c r="A14" s="52" t="s">
        <v>18</v>
      </c>
      <c r="B14" s="4">
        <v>43901892.520000003</v>
      </c>
      <c r="C14" s="4">
        <v>35758518.670000002</v>
      </c>
      <c r="D14" s="4">
        <f t="shared" si="1"/>
        <v>79660411.189999998</v>
      </c>
      <c r="E14" s="4">
        <v>79660411.189999998</v>
      </c>
      <c r="F14" s="4">
        <v>74188823.739999995</v>
      </c>
      <c r="G14" s="4">
        <f t="shared" si="2"/>
        <v>0</v>
      </c>
    </row>
    <row r="15" spans="1:7" x14ac:dyDescent="0.2">
      <c r="A15" s="52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159795098.60000002</v>
      </c>
      <c r="C16" s="9">
        <f t="shared" si="3"/>
        <v>143367480.66999999</v>
      </c>
      <c r="D16" s="9">
        <f t="shared" si="3"/>
        <v>303162579.27000004</v>
      </c>
      <c r="E16" s="9">
        <f t="shared" si="3"/>
        <v>294529815.09000003</v>
      </c>
      <c r="F16" s="9">
        <f t="shared" si="3"/>
        <v>287057133.35000008</v>
      </c>
      <c r="G16" s="9">
        <f t="shared" si="3"/>
        <v>8632764.1800000109</v>
      </c>
    </row>
    <row r="17" spans="1:7" x14ac:dyDescent="0.2">
      <c r="A17" s="52" t="s">
        <v>42</v>
      </c>
      <c r="B17" s="4">
        <v>0</v>
      </c>
      <c r="C17" s="4">
        <v>4939119.88</v>
      </c>
      <c r="D17" s="4">
        <f>B17+C17</f>
        <v>4939119.88</v>
      </c>
      <c r="E17" s="4">
        <v>4537228.4000000004</v>
      </c>
      <c r="F17" s="4">
        <v>4537228.4000000004</v>
      </c>
      <c r="G17" s="4">
        <f t="shared" ref="G17:G23" si="4">D17-E17</f>
        <v>401891.47999999952</v>
      </c>
    </row>
    <row r="18" spans="1:7" x14ac:dyDescent="0.2">
      <c r="A18" s="52" t="s">
        <v>27</v>
      </c>
      <c r="B18" s="4">
        <v>136972396.61000001</v>
      </c>
      <c r="C18" s="4">
        <v>65957985.880000003</v>
      </c>
      <c r="D18" s="4">
        <f t="shared" ref="D18:D23" si="5">B18+C18</f>
        <v>202930382.49000001</v>
      </c>
      <c r="E18" s="4">
        <v>196024650.09</v>
      </c>
      <c r="F18" s="4">
        <v>193793342.66</v>
      </c>
      <c r="G18" s="4">
        <f t="shared" si="4"/>
        <v>6905732.400000006</v>
      </c>
    </row>
    <row r="19" spans="1:7" x14ac:dyDescent="0.2">
      <c r="A19" s="52" t="s">
        <v>20</v>
      </c>
      <c r="B19" s="4">
        <v>11333633.91</v>
      </c>
      <c r="C19" s="4">
        <v>9006294.8900000006</v>
      </c>
      <c r="D19" s="4">
        <f t="shared" si="5"/>
        <v>20339928.800000001</v>
      </c>
      <c r="E19" s="4">
        <v>20339928.800000001</v>
      </c>
      <c r="F19" s="4">
        <v>15778125.84</v>
      </c>
      <c r="G19" s="4">
        <f t="shared" si="4"/>
        <v>0</v>
      </c>
    </row>
    <row r="20" spans="1:7" x14ac:dyDescent="0.2">
      <c r="A20" s="52" t="s">
        <v>43</v>
      </c>
      <c r="B20" s="4">
        <v>4259681.13</v>
      </c>
      <c r="C20" s="4">
        <v>63470583.600000001</v>
      </c>
      <c r="D20" s="4">
        <f t="shared" si="5"/>
        <v>67730264.730000004</v>
      </c>
      <c r="E20" s="4">
        <v>66405124.43</v>
      </c>
      <c r="F20" s="4">
        <v>66347146.759999998</v>
      </c>
      <c r="G20" s="4">
        <f t="shared" si="4"/>
        <v>1325140.3000000045</v>
      </c>
    </row>
    <row r="21" spans="1:7" x14ac:dyDescent="0.2">
      <c r="A21" s="52" t="s">
        <v>44</v>
      </c>
      <c r="B21" s="4">
        <v>1338712.08</v>
      </c>
      <c r="C21" s="4">
        <v>207681.37</v>
      </c>
      <c r="D21" s="4">
        <f t="shared" si="5"/>
        <v>1546393.4500000002</v>
      </c>
      <c r="E21" s="4">
        <v>1546393.45</v>
      </c>
      <c r="F21" s="4">
        <v>1519047.85</v>
      </c>
      <c r="G21" s="4">
        <f t="shared" si="4"/>
        <v>0</v>
      </c>
    </row>
    <row r="22" spans="1:7" x14ac:dyDescent="0.2">
      <c r="A22" s="52" t="s">
        <v>45</v>
      </c>
      <c r="B22" s="4">
        <v>1468686.3</v>
      </c>
      <c r="C22" s="4">
        <v>-357848.05</v>
      </c>
      <c r="D22" s="4">
        <f t="shared" si="5"/>
        <v>1110838.25</v>
      </c>
      <c r="E22" s="4">
        <v>1110838.25</v>
      </c>
      <c r="F22" s="4">
        <v>1096346.9099999999</v>
      </c>
      <c r="G22" s="4">
        <f t="shared" si="4"/>
        <v>0</v>
      </c>
    </row>
    <row r="23" spans="1:7" x14ac:dyDescent="0.2">
      <c r="A23" s="52" t="s">
        <v>4</v>
      </c>
      <c r="B23" s="4">
        <v>4421988.57</v>
      </c>
      <c r="C23" s="4">
        <v>143663.1</v>
      </c>
      <c r="D23" s="4">
        <f t="shared" si="5"/>
        <v>4565651.67</v>
      </c>
      <c r="E23" s="4">
        <v>4565651.67</v>
      </c>
      <c r="F23" s="4">
        <v>3985894.93</v>
      </c>
      <c r="G23" s="4">
        <f t="shared" si="4"/>
        <v>0</v>
      </c>
    </row>
    <row r="24" spans="1:7" x14ac:dyDescent="0.2">
      <c r="A24" s="52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17841045.399999999</v>
      </c>
      <c r="C25" s="9">
        <f t="shared" si="6"/>
        <v>11043808.41</v>
      </c>
      <c r="D25" s="9">
        <f t="shared" si="6"/>
        <v>28884853.809999999</v>
      </c>
      <c r="E25" s="9">
        <f t="shared" si="6"/>
        <v>28884853.809999999</v>
      </c>
      <c r="F25" s="9">
        <f t="shared" si="6"/>
        <v>28593941.960000001</v>
      </c>
      <c r="G25" s="9">
        <f t="shared" si="6"/>
        <v>0</v>
      </c>
    </row>
    <row r="26" spans="1:7" x14ac:dyDescent="0.2">
      <c r="A26" s="52" t="s">
        <v>28</v>
      </c>
      <c r="B26" s="4">
        <v>2403230.37</v>
      </c>
      <c r="C26" s="4">
        <v>-938214.45</v>
      </c>
      <c r="D26" s="4">
        <f>B26+C26</f>
        <v>1465015.9200000002</v>
      </c>
      <c r="E26" s="4">
        <v>1465015.92</v>
      </c>
      <c r="F26" s="4">
        <v>1456160.33</v>
      </c>
      <c r="G26" s="4">
        <f t="shared" ref="G26:G34" si="7">D26-E26</f>
        <v>0</v>
      </c>
    </row>
    <row r="27" spans="1:7" x14ac:dyDescent="0.2">
      <c r="A27" s="52" t="s">
        <v>23</v>
      </c>
      <c r="B27" s="4">
        <v>4366189.13</v>
      </c>
      <c r="C27" s="4">
        <v>5104664.79</v>
      </c>
      <c r="D27" s="4">
        <f t="shared" ref="D27:D34" si="8">B27+C27</f>
        <v>9470853.9199999999</v>
      </c>
      <c r="E27" s="4">
        <v>9470853.9199999999</v>
      </c>
      <c r="F27" s="4">
        <v>9444447.3699999992</v>
      </c>
      <c r="G27" s="4">
        <f t="shared" si="7"/>
        <v>0</v>
      </c>
    </row>
    <row r="28" spans="1:7" x14ac:dyDescent="0.2">
      <c r="A28" s="52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2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2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2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2" t="s">
        <v>6</v>
      </c>
      <c r="B32" s="4">
        <v>11071625.9</v>
      </c>
      <c r="C32" s="4">
        <v>6877358.0700000003</v>
      </c>
      <c r="D32" s="4">
        <f t="shared" si="8"/>
        <v>17948983.969999999</v>
      </c>
      <c r="E32" s="4">
        <v>17948983.969999999</v>
      </c>
      <c r="F32" s="4">
        <v>17693334.260000002</v>
      </c>
      <c r="G32" s="4">
        <f t="shared" si="7"/>
        <v>0</v>
      </c>
    </row>
    <row r="33" spans="1:7" x14ac:dyDescent="0.2">
      <c r="A33" s="52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2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2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6987052.7999999998</v>
      </c>
      <c r="C36" s="9">
        <f t="shared" si="9"/>
        <v>648751.51</v>
      </c>
      <c r="D36" s="9">
        <f t="shared" si="9"/>
        <v>7635804.3099999996</v>
      </c>
      <c r="E36" s="9">
        <f t="shared" si="9"/>
        <v>7635804.3099999996</v>
      </c>
      <c r="F36" s="9">
        <f t="shared" si="9"/>
        <v>7604819.8099999996</v>
      </c>
      <c r="G36" s="9">
        <f t="shared" si="9"/>
        <v>0</v>
      </c>
    </row>
    <row r="37" spans="1:7" x14ac:dyDescent="0.2">
      <c r="A37" s="52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2" t="s">
        <v>24</v>
      </c>
      <c r="B38" s="4">
        <v>6987052.7999999998</v>
      </c>
      <c r="C38" s="4">
        <v>648751.51</v>
      </c>
      <c r="D38" s="4">
        <f t="shared" ref="D38:D40" si="11">B38+C38</f>
        <v>7635804.3099999996</v>
      </c>
      <c r="E38" s="4">
        <v>7635804.3099999996</v>
      </c>
      <c r="F38" s="4">
        <v>7604819.8099999996</v>
      </c>
      <c r="G38" s="4">
        <f t="shared" si="10"/>
        <v>0</v>
      </c>
    </row>
    <row r="39" spans="1:7" x14ac:dyDescent="0.2">
      <c r="A39" s="52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2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2"/>
      <c r="B41" s="4"/>
      <c r="C41" s="4"/>
      <c r="D41" s="4"/>
      <c r="E41" s="4"/>
      <c r="F41" s="4"/>
      <c r="G41" s="4"/>
    </row>
    <row r="42" spans="1:7" x14ac:dyDescent="0.2">
      <c r="A42" s="49" t="s">
        <v>50</v>
      </c>
      <c r="B42" s="12">
        <f t="shared" ref="B42:G42" si="12">SUM(B36+B25+B16+B6)</f>
        <v>377052294.24000001</v>
      </c>
      <c r="C42" s="12">
        <f t="shared" si="12"/>
        <v>434801494</v>
      </c>
      <c r="D42" s="12">
        <f t="shared" si="12"/>
        <v>811853788.24000001</v>
      </c>
      <c r="E42" s="12">
        <f t="shared" si="12"/>
        <v>802418032.76999998</v>
      </c>
      <c r="F42" s="12">
        <f t="shared" si="12"/>
        <v>787611360.69000006</v>
      </c>
      <c r="G42" s="12">
        <f t="shared" si="12"/>
        <v>9435755.47000001</v>
      </c>
    </row>
    <row r="44" spans="1:7" x14ac:dyDescent="0.2">
      <c r="A44" s="1" t="s">
        <v>120</v>
      </c>
    </row>
    <row r="47" spans="1:7" ht="12" x14ac:dyDescent="0.2">
      <c r="A47" s="23"/>
      <c r="B47" s="24"/>
    </row>
    <row r="48" spans="1:7" ht="12" x14ac:dyDescent="0.2">
      <c r="A48" s="23"/>
      <c r="B48" s="24"/>
    </row>
    <row r="49" spans="1:2" ht="12" x14ac:dyDescent="0.2">
      <c r="A49" s="23"/>
      <c r="B49" s="24"/>
    </row>
    <row r="50" spans="1:2" ht="12" x14ac:dyDescent="0.2">
      <c r="A50" s="23"/>
      <c r="B50" s="24"/>
    </row>
    <row r="51" spans="1:2" ht="12" x14ac:dyDescent="0.2">
      <c r="A51" s="23"/>
      <c r="B51" s="24"/>
    </row>
    <row r="52" spans="1:2" ht="12" x14ac:dyDescent="0.2">
      <c r="A52" s="24"/>
      <c r="B52" s="25"/>
    </row>
    <row r="53" spans="1:2" ht="12" x14ac:dyDescent="0.2">
      <c r="A53" s="24"/>
      <c r="B53" s="25"/>
    </row>
    <row r="54" spans="1:2" ht="12" x14ac:dyDescent="0.2">
      <c r="A54" s="24"/>
      <c r="B54" s="26"/>
    </row>
    <row r="55" spans="1:2" ht="12" x14ac:dyDescent="0.2">
      <c r="A55" s="24"/>
      <c r="B55" s="26"/>
    </row>
    <row r="56" spans="1:2" ht="12" x14ac:dyDescent="0.2">
      <c r="A56" s="27"/>
      <c r="B56" s="27"/>
    </row>
    <row r="57" spans="1:2" ht="12" x14ac:dyDescent="0.2">
      <c r="A57" s="27"/>
      <c r="B57" s="27"/>
    </row>
    <row r="58" spans="1:2" ht="12" x14ac:dyDescent="0.2">
      <c r="A58" s="27"/>
      <c r="B58" s="27" t="s">
        <v>180</v>
      </c>
    </row>
    <row r="59" spans="1:2" ht="12" x14ac:dyDescent="0.2">
      <c r="A59" s="27"/>
      <c r="B59" s="2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2025-02-26T17:19:10Z</cp:lastPrinted>
  <dcterms:created xsi:type="dcterms:W3CDTF">2014-02-10T03:37:14Z</dcterms:created>
  <dcterms:modified xsi:type="dcterms:W3CDTF">2025-02-26T17:20:39Z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