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5F52BE8A-7034-4879-9C54-9C606204479D}" xr6:coauthVersionLast="47" xr6:coauthVersionMax="47" xr10:uidLastSave="{00000000-0000-0000-0000-000000000000}"/>
  <bookViews>
    <workbookView xWindow="15600" yWindow="1050" windowWidth="12585" windowHeight="14205" tabRatio="863" firstSheet="1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ACT!$A$1:$E$216</definedName>
    <definedName name="_xlnm.Print_Area" localSheetId="6">Conciliacion_Eg!$A$1:$E$45</definedName>
    <definedName name="_xlnm.Print_Area" localSheetId="5">Conciliacion_Ig!$A$1:$E$26</definedName>
    <definedName name="_xlnm.Print_Area" localSheetId="4">EFE!$A$1:$E$150</definedName>
    <definedName name="_xlnm.Print_Area" localSheetId="2">ESF!$A$1:$J$174</definedName>
    <definedName name="_xlnm.Print_Area" localSheetId="7">Memoria!$A$1:$J$60</definedName>
    <definedName name="_xlnm.Print_Area" localSheetId="3">VHP!$A$1:$E$33</definedName>
  </definedNames>
  <calcPr calcId="18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<sst xmlns="http://schemas.openxmlformats.org/spreadsheetml/2006/main" count="860" uniqueCount="604">
  <si>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</si>
  <si>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</si>
  <si>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</si>
  <si>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</si>
  <si>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</si>
  <si>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</si>
  <si>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</si>
  <si>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</si>
  <si>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</si>
  <si>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</si>
  <si>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</si>
  <si>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</si>
  <si>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</si>
  <si>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</si>
  <si>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</si>
  <si>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</si>
  <si>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</si>
  <si>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</si>
  <si>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</si>
  <si>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</si>
  <si>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</si>
  <si>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</si>
  <si>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</si>
  <si>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</si>
  <si>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</si>
  <si>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</si>
  <si>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</si>
  <si>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</si>
  <si>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</si>
  <si>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</si>
  <si>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</si>
  <si>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</si>
  <si>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</si>
  <si>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</si>
  <si>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</si>
  <si>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</si>
  <si>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</si>
  <si>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</si>
  <si>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</si>
  <si>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</si>
  <si>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</si>
  <si>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</si>
  <si>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</si>
  <si>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</si>
  <si>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</si>
  <si>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</si>
  <si>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</si>
  <si>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</si>
  <si>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</si>
  <si>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</si>
  <si>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</si>
  <si>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</si>
  <si>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</si>
  <si>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</si>
  <si>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</si>
  <si>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</si>
  <si>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</si>
  <si>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</si>
  <si>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</si>
  <si>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</si>
  <si>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</si>
  <si>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</si>
  <si>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</si>
  <si>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</si>
  <si>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</si>
  <si>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</si>
  <si>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</si>
  <si>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</si>
  <si>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</si>
  <si>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</si>
  <si>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</si>
  <si>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</si>
  <si>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</si>
  <si>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</si>
  <si>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</si>
  <si>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</si>
  <si>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</si>
  <si>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</si>
  <si>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</si>
  <si>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</si>
  <si>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</si>
  <si>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</si>
  <si>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</si>
  <si>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</si>
  <si>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</si>
  <si>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</si>
  <si>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</si>
  <si>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</si>
  <si>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</si>
  <si>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</si>
  <si>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</si>
  <si>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</si>
  <si>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</si>
  <si>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</si>
  <si>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</si>
  <si>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</si>
  <si>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</si>
  <si>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</si>
  <si>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</si>
  <si>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</si>
  <si>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</si>
  <si>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</si>
  <si>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</si>
  <si>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</si>
  <si>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</si>
  <si>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</si>
  <si>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</si>
  <si>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</si>
  <si>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</si>
  <si>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</si>
  <si>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</si>
  <si>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</si>
  <si>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</si>
  <si>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</si>
  <si>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</si>
  <si>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</si>
  <si>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</si>
  <si>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</si>
  <si>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</si>
  <si>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</si>
  <si>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</si>
  <si>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</si>
  <si>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</si>
  <si>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</si>
  <si>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</si>
  <si>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</si>
  <si>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</si>
  <si>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</si>
  <si>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</si>
  <si>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</si>
  <si>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</si>
  <si>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</si>
  <si>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</si>
  <si>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</si>
  <si>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</si>
  <si>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</si>
  <si>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</si>
  <si>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</si>
  <si>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</si>
  <si>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</si>
  <si>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</si>
  <si>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</si>
  <si>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</si>
  <si>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</si>
  <si>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</si>
  <si>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</si>
  <si>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</si>
  <si>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</si>
  <si>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</si>
  <si>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</si>
  <si>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</si>
  <si>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</si>
  <si>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</si>
  <si>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</si>
  <si>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</si>
  <si>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</si>
  <si>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</si>
  <si>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</si>
  <si>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</si>
  <si>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</si>
  <si>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</si>
  <si>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</si>
  <si>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</si>
  <si>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</si>
  <si>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</si>
  <si>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</si>
  <si>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</si>
  <si>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</si>
  <si>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</si>
  <si>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</si>
  <si>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</si>
  <si>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</si>
  <si>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</si>
  <si>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</si>
  <si>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</si>
  <si>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</si>
  <si>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</si>
  <si>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</si>
  <si>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</si>
  <si>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</si>
  <si>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</si>
  <si>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</si>
  <si>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</si>
  <si>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</si>
  <si>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</si>
  <si>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</si>
  <si>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</si>
  <si>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</si>
  <si>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</si>
  <si>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</si>
  <si>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</si>
  <si>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</si>
  <si>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</si>
  <si>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</si>
  <si>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</si>
  <si>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</si>
  <si>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</si>
  <si>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</si>
  <si>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</si>
  <si>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</si>
  <si>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</si>
  <si>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</si>
  <si>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</si>
  <si>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</si>
  <si>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</si>
  <si>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</si>
  <si>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</si>
  <si>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</si>
  <si>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</si>
  <si>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</si>
  <si>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</si>
  <si>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</si>
  <si>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</si>
  <si>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</si>
  <si>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</si>
  <si>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</si>
  <si>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</si>
  <si>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</si>
  <si>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</si>
  <si>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</si>
  <si>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</si>
  <si>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</si>
  <si>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</si>
  <si>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</si>
  <si>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</si>
  <si>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</si>
  <si>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</si>
  <si>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</si>
  <si>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</si>
  <si>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</si>
  <si>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</si>
  <si>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</si>
  <si>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</si>
  <si>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</si>
  <si>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</si>
  <si>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</si>
  <si>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</si>
  <si>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</si>
  <si>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</si>
  <si>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</si>
  <si>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</si>
  <si>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</si>
  <si>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</si>
  <si>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</si>
  <si>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</si>
  <si>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</si>
  <si>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</si>
  <si>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</si>
  <si>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</si>
  <si>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</si>
  <si>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</si>
  <si>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</si>
  <si>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</si>
  <si>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</si>
  <si>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</si>
  <si>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</si>
  <si>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</si>
  <si>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</si>
  <si>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</si>
  <si>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</si>
  <si>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</si>
  <si>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</si>
  <si>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</si>
  <si>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</si>
  <si>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</si>
  <si>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</si>
  <si>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</si>
  <si>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</si>
  <si>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</si>
  <si>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</si>
  <si>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</si>
  <si>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</si>
  <si>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</si>
  <si>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</si>
  <si>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</si>
  <si>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</si>
  <si>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</si>
  <si>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</si>
  <si>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</si>
  <si>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</si>
  <si>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</si>
  <si>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</si>
  <si>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</si>
  <si>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</si>
  <si>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</si>
  <si>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</si>
  <si>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</si>
  <si>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</si>
  <si>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</si>
  <si>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</si>
  <si>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</si>
  <si>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</si>
  <si>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</si>
  <si>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</si>
  <si>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</si>
  <si>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</si>
  <si>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</si>
  <si>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</si>
  <si>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</si>
  <si>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</si>
  <si>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</si>
  <si>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</si>
  <si>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</si>
  <si>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</si>
  <si>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</si>
  <si>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</si>
  <si>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</si>
  <si>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</si>
  <si>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</si>
  <si>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</si>
  <si>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</si>
  <si>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</si>
  <si>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</si>
  <si>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</si>
  <si>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</si>
  <si>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</si>
  <si>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</si>
  <si>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</si>
  <si>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</si>
  <si>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</si>
  <si>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</si>
  <si>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</si>
  <si>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</si>
  <si>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</si>
  <si>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</si>
  <si>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</si>
  <si>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</si>
  <si>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</si>
  <si>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</si>
  <si>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</si>
  <si>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</si>
  <si>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</si>
  <si>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</si>
  <si>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</si>
  <si>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</si>
  <si>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</si>
  <si>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</si>
  <si>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</si>
  <si>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</si>
  <si>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</si>
  <si>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</si>
  <si>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</si>
  <si>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</si>
  <si>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</si>
  <si>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</si>
  <si>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</si>
  <si>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</si>
  <si>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</si>
  <si>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</si>
  <si>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</si>
  <si>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</si>
  <si>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</si>
  <si>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</si>
  <si>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</si>
  <si>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</si>
  <si>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</si>
  <si>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</si>
  <si>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</si>
  <si>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</si>
  <si>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</si>
  <si>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</si>
  <si>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</si>
  <si>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</si>
  <si>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</si>
  <si>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</si>
  <si>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</si>
  <si>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</si>
  <si>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</si>
  <si>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</si>
  <si>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</si>
  <si>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</si>
  <si>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</si>
  <si>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</si>
  <si>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</si>
  <si>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</si>
  <si>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</si>
  <si>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</si>
  <si>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</si>
  <si>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</si>
  <si>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</si>
  <si>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</si>
  <si>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</si>
  <si>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</si>
  <si>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</si>
  <si>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</si>
  <si>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</si>
  <si>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</si>
  <si>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</si>
  <si>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</si>
  <si>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</si>
  <si>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</si>
  <si>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</si>
  <si>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</si>
  <si>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</si>
  <si>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</si>
  <si>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</si>
  <si>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</si>
  <si>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</si>
  <si>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</si>
  <si>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</si>
  <si>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</si>
  <si>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</si>
  <si>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</si>
  <si>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</si>
  <si>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</si>
  <si>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</si>
  <si>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</si>
  <si>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</si>
  <si>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</si>
  <si>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</si>
  <si>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</si>
  <si>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</si>
  <si>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</si>
  <si>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</si>
  <si>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</si>
  <si>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</si>
  <si>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</si>
  <si>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</si>
  <si>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</si>
  <si>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</si>
  <si>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</si>
  <si>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</si>
  <si>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</si>
  <si>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</si>
  <si>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</si>
  <si>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</si>
  <si>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</si>
  <si>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</si>
  <si>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</si>
  <si>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</si>
  <si>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</si>
  <si>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</si>
  <si>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</si>
  <si>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</si>
  <si>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</si>
  <si>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</si>
  <si>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</si>
  <si>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</si>
  <si>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</si>
  <si>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</si>
  <si>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</si>
  <si>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</si>
  <si>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</si>
  <si>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</si>
  <si>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</si>
  <si>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</si>
  <si>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</si>
  <si>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</si>
  <si>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</si>
  <si>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</si>
  <si>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</si>
  <si>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</si>
  <si>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</si>
  <si>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</si>
  <si>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</si>
  <si>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</si>
  <si>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</si>
  <si>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</si>
  <si>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</si>
  <si>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</si>
  <si>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</si>
  <si>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</si>
  <si>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</si>
  <si>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</si>
  <si>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</si>
  <si>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</si>
  <si>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</si>
  <si>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</si>
  <si>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</si>
  <si>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</si>
  <si>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</si>
  <si>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</si>
  <si>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</si>
  <si>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</si>
  <si>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</si>
  <si>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</si>
  <si>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</si>
  <si>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</si>
  <si>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</si>
  <si>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</si>
  <si>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</si>
  <si>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</si>
  <si>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</si>
  <si>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</si>
  <si>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</si>
  <si>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</si>
  <si>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</si>
  <si>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</si>
  <si>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</si>
  <si>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</si>
  <si>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</si>
  <si>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</si>
  <si>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</si>
  <si>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</si>
  <si>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</si>
  <si>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</si>
  <si>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</si>
  <si>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</si>
  <si>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</si>
  <si>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</si>
  <si>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</si>
  <si>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</si>
  <si>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</si>
  <si>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</si>
  <si>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</si>
  <si>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</si>
  <si>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</si>
  <si>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</si>
  <si>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</si>
  <si>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</si>
  <si>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</si>
  <si>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</si>
  <si>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</si>
  <si>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</si>
  <si>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</si>
  <si>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</si>
  <si>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</si>
  <si>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</si>
  <si>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</si>
  <si>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</si>
  <si>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</si>
  <si>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</si>
  <si>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</si>
  <si>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</si>
  <si>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</si>
  <si>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</si>
  <si>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</si>
  <si>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</si>
  <si>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</si>
  <si>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</si>
  <si>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</si>
  <si>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</si>
  <si>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</si>
  <si>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</si>
  <si>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</si>
  <si>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</si>
  <si>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</si>
  <si>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</si>
  <si>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</si>
  <si>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</si>
  <si>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</si>
  <si>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</si>
  <si>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</si>
  <si>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</si>
  <si>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</si>
  <si>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</si>
  <si>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</si>
  <si>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</si>
  <si>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</si>
  <si>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</si>
  <si>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</si>
  <si>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</si>
  <si>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</si>
  <si>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</si>
  <si>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</si>
  <si>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</si>
  <si>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</si>
  <si>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</si>
  <si>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</si>
  <si>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</si>
  <si>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</si>
  <si>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</si>
  <si>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</si>
  <si>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</si>
  <si>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</si>
  <si>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</si>
  <si>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</si>
  <si>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</si>
  <si>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</si>
  <si>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</si>
  <si>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</si>
  <si>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</si>
  <si>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</si>
  <si>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</si>
  <si>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</si>
  <si>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</si>
  <si>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</si>
  <si>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</si>
  <si>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</si>
  <si>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</si>
  <si>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</si>
  <si>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</si>
  <si>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</si>
  <si>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</si>
  <si>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</si>
  <si>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</si>
  <si>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</si>
  <si>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</si>
  <si>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</si>
  <si>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</si>
  <si>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</si>
  <si>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</si>
  <si>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</si>
  <si>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</si>
  <si>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</si>
  <si>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</si>
  <si>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</si>
  <si>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</si>
  <si>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</si>
  <si>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</si>
  <si>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Salvatierra, Gto.</t>
  </si>
  <si>
    <t>Del 1 de Enero al 31 de Diciembre de 2024</t>
  </si>
  <si>
    <t>|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</si>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</sst>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7" fillId="0" borderId="0" xfId="3" applyFont="1" applyAlignment="1" applyProtection="1">
      <alignment horizontal="right" vertical="top"/>
      <protection locked="0"/>
    </xf>
    <xf numFmtId="0" fontId="17" fillId="0" borderId="0" xfId="3" applyFont="1" applyAlignment="1" applyProtection="1">
      <alignment vertical="top"/>
      <protection locked="0"/>
    </xf>
    <xf numFmtId="0" fontId="17" fillId="0" borderId="0" xfId="3" applyFont="1" applyAlignment="1" applyProtection="1">
      <alignment vertical="top" wrapText="1"/>
      <protection locked="0"/>
    </xf>
    <xf numFmtId="4" fontId="17" fillId="0" borderId="0" xfId="3" applyNumberFormat="1" applyFont="1" applyAlignment="1" applyProtection="1">
      <alignment vertical="top" wrapText="1"/>
      <protection locked="0"/>
    </xf>
    <xf numFmtId="0" fontId="17" fillId="0" borderId="0" xfId="3" applyFont="1" applyProtection="1"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0" borderId="0" xfId="0" applyFont="1" applyAlignment="1">
      <alignment horizontal="left" indent="2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47</xdr:row>
      <xdr:rowOff>85725</xdr:rowOff>
    </xdr:from>
    <xdr:to>
      <xdr:col>3</xdr:col>
      <xdr:colOff>114299</xdr:colOff>
      <xdr:row>59</xdr:row>
      <xdr:rowOff>30726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A64AC3D-68B4-4609-8CD2-33127072DA1E}"/>
            </a:ext>
          </a:extLst>
        </xdr:cNvPr>
        <xdr:cNvSpPr txBox="1"/>
      </xdr:nvSpPr>
      <xdr:spPr>
        <a:xfrm>
          <a:off x="47624" y="7239000"/>
          <a:ext cx="6505575" cy="177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1141361</xdr:colOff>
      <xdr:row>55</xdr:row>
      <xdr:rowOff>66675</xdr:rowOff>
    </xdr:from>
    <xdr:to>
      <xdr:col>1</xdr:col>
      <xdr:colOff>2981325</xdr:colOff>
      <xdr:row>55</xdr:row>
      <xdr:rowOff>68110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F99DED0-64D9-454B-B07E-6EC2D7AF9C5F}"/>
            </a:ext>
          </a:extLst>
        </xdr:cNvPr>
        <xdr:cNvCxnSpPr/>
      </xdr:nvCxnSpPr>
      <xdr:spPr>
        <a:xfrm flipV="1">
          <a:off x="2122436" y="8439150"/>
          <a:ext cx="1839964" cy="14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250108</xdr:colOff>
      <xdr:row>49</xdr:row>
      <xdr:rowOff>147894</xdr:rowOff>
    </xdr:from>
    <xdr:to>
      <xdr:col>1</xdr:col>
      <xdr:colOff>1219200</xdr:colOff>
      <xdr:row>50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F19857-96FC-46C5-B9B7-80F28B7FB059}"/>
            </a:ext>
          </a:extLst>
        </xdr:cNvPr>
        <xdr:cNvCxnSpPr/>
      </xdr:nvCxnSpPr>
      <xdr:spPr>
        <a:xfrm>
          <a:off x="250108" y="7605969"/>
          <a:ext cx="1950167" cy="45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3319822</xdr:colOff>
      <xdr:row>50</xdr:row>
      <xdr:rowOff>30931</xdr:rowOff>
    </xdr:from>
    <xdr:to>
      <xdr:col>2</xdr:col>
      <xdr:colOff>390525</xdr:colOff>
      <xdr:row>50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8AA5ADD-DE87-4B00-8DC5-D67D87C3B9E1}"/>
            </a:ext>
          </a:extLst>
        </xdr:cNvPr>
        <xdr:cNvCxnSpPr/>
      </xdr:nvCxnSpPr>
      <xdr:spPr>
        <a:xfrm>
          <a:off x="4300897" y="7641406"/>
          <a:ext cx="1995128" cy="71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2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37" sqref="A3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5" t="s">
        <v>600</v>
      </c>
      <c r="B1" s="166"/>
      <c r="C1" s="115" t="s">
        <v>494</v>
      </c>
      <c r="D1" s="116">
        <v>2024</v>
      </c>
    </row>
    <row r="2" spans="1:4" ht="16.149999999999999" customHeight="1" x14ac:dyDescent="0.2">
      <c r="A2" s="167" t="s">
        <v>493</v>
      </c>
      <c r="B2" s="168"/>
      <c r="C2" s="10" t="s">
        <v>495</v>
      </c>
      <c r="D2" s="117" t="s">
        <v>500</v>
      </c>
    </row>
    <row r="3" spans="1:4" ht="16.149999999999999" customHeight="1" x14ac:dyDescent="0.2">
      <c r="A3" s="169" t="s">
        <v>601</v>
      </c>
      <c r="B3" s="170"/>
      <c r="C3" s="10" t="s">
        <v>496</v>
      </c>
      <c r="D3" s="118">
        <v>4</v>
      </c>
    </row>
    <row r="4" spans="1:4" ht="16.149999999999999" customHeight="1" x14ac:dyDescent="0.2">
      <c r="A4" s="171" t="s">
        <v>515</v>
      </c>
      <c r="B4" s="172"/>
      <c r="C4" s="172"/>
      <c r="D4" s="173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7" spans="1:2" ht="12" x14ac:dyDescent="0.2">
      <c r="A47" s="160"/>
      <c r="B47" s="161"/>
    </row>
    <row r="48" spans="1:2" ht="12" x14ac:dyDescent="0.2">
      <c r="A48" s="160"/>
      <c r="B48" s="161"/>
    </row>
    <row r="49" spans="1:2" ht="12" x14ac:dyDescent="0.2">
      <c r="A49" s="160"/>
      <c r="B49" s="161"/>
    </row>
    <row r="50" spans="1:2" ht="12" x14ac:dyDescent="0.2">
      <c r="A50" s="160"/>
      <c r="B50" s="161"/>
    </row>
    <row r="51" spans="1:2" ht="12" x14ac:dyDescent="0.2">
      <c r="A51" s="160"/>
      <c r="B51" s="161"/>
    </row>
    <row r="52" spans="1:2" ht="12" x14ac:dyDescent="0.2">
      <c r="A52" s="161"/>
      <c r="B52" s="162"/>
    </row>
    <row r="53" spans="1:2" ht="12" x14ac:dyDescent="0.2">
      <c r="A53" s="161"/>
      <c r="B53" s="162"/>
    </row>
    <row r="54" spans="1:2" ht="12" x14ac:dyDescent="0.2">
      <c r="A54" s="161"/>
      <c r="B54" s="163"/>
    </row>
    <row r="55" spans="1:2" ht="12" x14ac:dyDescent="0.2">
      <c r="A55" s="161"/>
      <c r="B55" s="163"/>
    </row>
    <row r="56" spans="1:2" ht="12" x14ac:dyDescent="0.2">
      <c r="A56" s="164"/>
      <c r="B56" s="164"/>
    </row>
    <row r="57" spans="1:2" ht="12" x14ac:dyDescent="0.2">
      <c r="A57" s="164"/>
      <c r="B57" s="164"/>
    </row>
    <row r="58" spans="1:2" ht="12" x14ac:dyDescent="0.2">
      <c r="A58" s="164"/>
      <c r="B58" s="164" t="s">
        <v>602</v>
      </c>
    </row>
    <row r="59" spans="1:2" ht="12" x14ac:dyDescent="0.2">
      <c r="A59" s="164"/>
      <c r="B59" s="164"/>
    </row>
    <row r="60" spans="1:2" ht="12" x14ac:dyDescent="0.2">
      <c r="A60" s="164"/>
      <c r="B60" s="164"/>
    </row>
    <row r="61" spans="1:2" ht="12" x14ac:dyDescent="0.2">
      <c r="A61" s="164"/>
      <c r="B61" s="164"/>
    </row>
    <row r="62" spans="1:2" ht="12" x14ac:dyDescent="0.2">
      <c r="A62" s="164"/>
      <c r="B62" s="164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3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8" t="s">
        <v>600</v>
      </c>
      <c r="B1" s="168"/>
      <c r="C1" s="168"/>
      <c r="D1" s="10" t="s">
        <v>497</v>
      </c>
      <c r="E1" s="19">
        <v>2024</v>
      </c>
    </row>
    <row r="2" spans="1:5" s="11" customFormat="1" ht="18.95" customHeight="1" x14ac:dyDescent="0.25">
      <c r="A2" s="168" t="s">
        <v>502</v>
      </c>
      <c r="B2" s="168"/>
      <c r="C2" s="168"/>
      <c r="D2" s="10" t="s">
        <v>498</v>
      </c>
      <c r="E2" s="19" t="s">
        <v>500</v>
      </c>
    </row>
    <row r="3" spans="1:5" s="11" customFormat="1" ht="18.95" customHeight="1" x14ac:dyDescent="0.25">
      <c r="A3" s="168" t="s">
        <v>601</v>
      </c>
      <c r="B3" s="168"/>
      <c r="C3" s="168"/>
      <c r="D3" s="10" t="s">
        <v>499</v>
      </c>
      <c r="E3" s="19">
        <v>4</v>
      </c>
    </row>
    <row r="4" spans="1:5" s="11" customFormat="1" ht="18.95" customHeight="1" x14ac:dyDescent="0.25">
      <c r="A4" s="168" t="s">
        <v>515</v>
      </c>
      <c r="B4" s="168"/>
      <c r="C4" s="168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646220943.63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44970888.640000008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23324142.930000003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22591737.640000001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511381.17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221024.12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16404414.720000001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16404414.720000001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3539878.34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3539878.34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1702452.65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1052154.3999999999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288443.07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118067.55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243787.63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601250054.99000001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327850853.84000003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176438046.63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148523129.47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2889677.74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273399201.14999998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273399201.14999998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705125603.06999993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526767085.02999997</v>
      </c>
      <c r="D95" s="124">
        <f>C95/$C$94</f>
        <v>0.74705425917956103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158338981.17999998</v>
      </c>
      <c r="D96" s="124">
        <f t="shared" ref="D96:D159" si="0">C96/$C$94</f>
        <v>0.22455429286728254</v>
      </c>
      <c r="E96" s="42"/>
    </row>
    <row r="97" spans="1:5" x14ac:dyDescent="0.2">
      <c r="A97" s="44">
        <v>5111</v>
      </c>
      <c r="B97" s="42" t="s">
        <v>279</v>
      </c>
      <c r="C97" s="45">
        <v>109639060.89</v>
      </c>
      <c r="D97" s="46">
        <f t="shared" si="0"/>
        <v>0.15548869649981467</v>
      </c>
      <c r="E97" s="42"/>
    </row>
    <row r="98" spans="1:5" x14ac:dyDescent="0.2">
      <c r="A98" s="44">
        <v>5112</v>
      </c>
      <c r="B98" s="42" t="s">
        <v>280</v>
      </c>
      <c r="C98" s="45">
        <v>3957403.19</v>
      </c>
      <c r="D98" s="46">
        <f t="shared" si="0"/>
        <v>5.6123379618753348E-3</v>
      </c>
      <c r="E98" s="42"/>
    </row>
    <row r="99" spans="1:5" x14ac:dyDescent="0.2">
      <c r="A99" s="44">
        <v>5113</v>
      </c>
      <c r="B99" s="42" t="s">
        <v>281</v>
      </c>
      <c r="C99" s="45">
        <v>13442444.560000001</v>
      </c>
      <c r="D99" s="46">
        <f t="shared" si="0"/>
        <v>1.9063900816356442E-2</v>
      </c>
      <c r="E99" s="42"/>
    </row>
    <row r="100" spans="1:5" x14ac:dyDescent="0.2">
      <c r="A100" s="44">
        <v>5114</v>
      </c>
      <c r="B100" s="42" t="s">
        <v>282</v>
      </c>
      <c r="C100" s="45">
        <v>400000</v>
      </c>
      <c r="D100" s="46">
        <f t="shared" si="0"/>
        <v>5.6727482062552596E-4</v>
      </c>
      <c r="E100" s="42"/>
    </row>
    <row r="101" spans="1:5" x14ac:dyDescent="0.2">
      <c r="A101" s="44">
        <v>5115</v>
      </c>
      <c r="B101" s="42" t="s">
        <v>283</v>
      </c>
      <c r="C101" s="45">
        <v>30493139.899999999</v>
      </c>
      <c r="D101" s="46">
        <f t="shared" si="0"/>
        <v>4.3244976167703918E-2</v>
      </c>
      <c r="E101" s="42"/>
    </row>
    <row r="102" spans="1:5" x14ac:dyDescent="0.2">
      <c r="A102" s="44">
        <v>5116</v>
      </c>
      <c r="B102" s="42" t="s">
        <v>284</v>
      </c>
      <c r="C102" s="45">
        <v>406932.64</v>
      </c>
      <c r="D102" s="46">
        <f t="shared" si="0"/>
        <v>5.7710660090667931E-4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24245599.680000003</v>
      </c>
      <c r="D103" s="124">
        <f t="shared" si="0"/>
        <v>3.4384795523575776E-2</v>
      </c>
      <c r="E103" s="42"/>
    </row>
    <row r="104" spans="1:5" x14ac:dyDescent="0.2">
      <c r="A104" s="44">
        <v>5121</v>
      </c>
      <c r="B104" s="42" t="s">
        <v>286</v>
      </c>
      <c r="C104" s="45">
        <v>1243511.6200000001</v>
      </c>
      <c r="D104" s="46">
        <f t="shared" si="0"/>
        <v>1.763532077953143E-3</v>
      </c>
      <c r="E104" s="42"/>
    </row>
    <row r="105" spans="1:5" x14ac:dyDescent="0.2">
      <c r="A105" s="44">
        <v>5122</v>
      </c>
      <c r="B105" s="42" t="s">
        <v>287</v>
      </c>
      <c r="C105" s="45">
        <v>251441.09</v>
      </c>
      <c r="D105" s="46">
        <f t="shared" si="0"/>
        <v>3.5659049806909177E-4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840225.59</v>
      </c>
      <c r="D107" s="46">
        <f t="shared" si="0"/>
        <v>1.1915970521305668E-3</v>
      </c>
      <c r="E107" s="42"/>
    </row>
    <row r="108" spans="1:5" x14ac:dyDescent="0.2">
      <c r="A108" s="44">
        <v>5125</v>
      </c>
      <c r="B108" s="42" t="s">
        <v>290</v>
      </c>
      <c r="C108" s="45">
        <v>11338960.1</v>
      </c>
      <c r="D108" s="46">
        <f t="shared" si="0"/>
        <v>1.6080766392018737E-2</v>
      </c>
      <c r="E108" s="42"/>
    </row>
    <row r="109" spans="1:5" x14ac:dyDescent="0.2">
      <c r="A109" s="44">
        <v>5126</v>
      </c>
      <c r="B109" s="42" t="s">
        <v>291</v>
      </c>
      <c r="C109" s="45">
        <v>9287560.7699999996</v>
      </c>
      <c r="D109" s="46">
        <f t="shared" si="0"/>
        <v>1.3171498424626053E-2</v>
      </c>
      <c r="E109" s="42"/>
    </row>
    <row r="110" spans="1:5" x14ac:dyDescent="0.2">
      <c r="A110" s="44">
        <v>5127</v>
      </c>
      <c r="B110" s="42" t="s">
        <v>292</v>
      </c>
      <c r="C110" s="45">
        <v>993453.45</v>
      </c>
      <c r="D110" s="46">
        <f t="shared" si="0"/>
        <v>1.4089028191213997E-3</v>
      </c>
      <c r="E110" s="42"/>
    </row>
    <row r="111" spans="1:5" x14ac:dyDescent="0.2">
      <c r="A111" s="44">
        <v>5128</v>
      </c>
      <c r="B111" s="42" t="s">
        <v>293</v>
      </c>
      <c r="C111" s="45">
        <v>31052.39</v>
      </c>
      <c r="D111" s="46">
        <f t="shared" si="0"/>
        <v>4.4038097418109686E-5</v>
      </c>
      <c r="E111" s="42"/>
    </row>
    <row r="112" spans="1:5" x14ac:dyDescent="0.2">
      <c r="A112" s="44">
        <v>5129</v>
      </c>
      <c r="B112" s="42" t="s">
        <v>294</v>
      </c>
      <c r="C112" s="45">
        <v>259394.67</v>
      </c>
      <c r="D112" s="46">
        <f t="shared" si="0"/>
        <v>3.6787016223866875E-4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344182504.17000002</v>
      </c>
      <c r="D113" s="124">
        <f t="shared" si="0"/>
        <v>0.4881151707887027</v>
      </c>
      <c r="E113" s="42"/>
    </row>
    <row r="114" spans="1:5" x14ac:dyDescent="0.2">
      <c r="A114" s="44">
        <v>5131</v>
      </c>
      <c r="B114" s="42" t="s">
        <v>296</v>
      </c>
      <c r="C114" s="45">
        <v>34825109.07</v>
      </c>
      <c r="D114" s="46">
        <f t="shared" si="0"/>
        <v>4.9388518752371567E-2</v>
      </c>
      <c r="E114" s="42"/>
    </row>
    <row r="115" spans="1:5" x14ac:dyDescent="0.2">
      <c r="A115" s="44">
        <v>5132</v>
      </c>
      <c r="B115" s="42" t="s">
        <v>297</v>
      </c>
      <c r="C115" s="45">
        <v>894327.23</v>
      </c>
      <c r="D115" s="46">
        <f t="shared" si="0"/>
        <v>1.2683232974469336E-3</v>
      </c>
      <c r="E115" s="42"/>
    </row>
    <row r="116" spans="1:5" x14ac:dyDescent="0.2">
      <c r="A116" s="44">
        <v>5133</v>
      </c>
      <c r="B116" s="42" t="s">
        <v>298</v>
      </c>
      <c r="C116" s="45">
        <v>223888760.84</v>
      </c>
      <c r="D116" s="46">
        <f t="shared" si="0"/>
        <v>0.31751614161395569</v>
      </c>
      <c r="E116" s="42"/>
    </row>
    <row r="117" spans="1:5" x14ac:dyDescent="0.2">
      <c r="A117" s="44">
        <v>5134</v>
      </c>
      <c r="B117" s="42" t="s">
        <v>299</v>
      </c>
      <c r="C117" s="45">
        <v>557222.81000000006</v>
      </c>
      <c r="D117" s="46">
        <f t="shared" si="0"/>
        <v>7.9024617397800386E-4</v>
      </c>
      <c r="E117" s="42"/>
    </row>
    <row r="118" spans="1:5" x14ac:dyDescent="0.2">
      <c r="A118" s="44">
        <v>5135</v>
      </c>
      <c r="B118" s="42" t="s">
        <v>300</v>
      </c>
      <c r="C118" s="45">
        <v>32332813.300000001</v>
      </c>
      <c r="D118" s="46">
        <f t="shared" si="0"/>
        <v>4.5853977162690296E-2</v>
      </c>
      <c r="E118" s="42"/>
    </row>
    <row r="119" spans="1:5" x14ac:dyDescent="0.2">
      <c r="A119" s="44">
        <v>5136</v>
      </c>
      <c r="B119" s="42" t="s">
        <v>301</v>
      </c>
      <c r="C119" s="45">
        <v>1074264.67</v>
      </c>
      <c r="D119" s="46">
        <f t="shared" si="0"/>
        <v>1.5235082449464744E-3</v>
      </c>
      <c r="E119" s="42"/>
    </row>
    <row r="120" spans="1:5" x14ac:dyDescent="0.2">
      <c r="A120" s="44">
        <v>5137</v>
      </c>
      <c r="B120" s="42" t="s">
        <v>302</v>
      </c>
      <c r="C120" s="45">
        <v>257803.38</v>
      </c>
      <c r="D120" s="46">
        <f t="shared" si="0"/>
        <v>3.6561341536538573E-4</v>
      </c>
      <c r="E120" s="42"/>
    </row>
    <row r="121" spans="1:5" x14ac:dyDescent="0.2">
      <c r="A121" s="44">
        <v>5138</v>
      </c>
      <c r="B121" s="42" t="s">
        <v>303</v>
      </c>
      <c r="C121" s="45">
        <v>39706697.710000001</v>
      </c>
      <c r="D121" s="46">
        <f t="shared" si="0"/>
        <v>5.6311524552680577E-2</v>
      </c>
      <c r="E121" s="42"/>
    </row>
    <row r="122" spans="1:5" x14ac:dyDescent="0.2">
      <c r="A122" s="44">
        <v>5139</v>
      </c>
      <c r="B122" s="42" t="s">
        <v>304</v>
      </c>
      <c r="C122" s="45">
        <v>10645505.16</v>
      </c>
      <c r="D122" s="46">
        <f t="shared" si="0"/>
        <v>1.5097317575267777E-2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39487273.519999996</v>
      </c>
      <c r="D123" s="124">
        <f t="shared" si="0"/>
        <v>5.600034000762269E-2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7635804.3099999996</v>
      </c>
      <c r="D127" s="124">
        <f t="shared" si="0"/>
        <v>1.0828998800717169E-2</v>
      </c>
      <c r="E127" s="42"/>
    </row>
    <row r="128" spans="1:5" x14ac:dyDescent="0.2">
      <c r="A128" s="44">
        <v>5221</v>
      </c>
      <c r="B128" s="42" t="s">
        <v>310</v>
      </c>
      <c r="C128" s="45">
        <v>7635804.3099999996</v>
      </c>
      <c r="D128" s="46">
        <f t="shared" si="0"/>
        <v>1.0828998800717169E-2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13259663.08</v>
      </c>
      <c r="D133" s="124">
        <f t="shared" si="0"/>
        <v>1.880468248815477E-2</v>
      </c>
      <c r="E133" s="42"/>
    </row>
    <row r="134" spans="1:5" x14ac:dyDescent="0.2">
      <c r="A134" s="44">
        <v>5241</v>
      </c>
      <c r="B134" s="42" t="s">
        <v>314</v>
      </c>
      <c r="C134" s="45">
        <v>12418189.48</v>
      </c>
      <c r="D134" s="46">
        <f t="shared" si="0"/>
        <v>1.7611315524401983E-2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841473.6</v>
      </c>
      <c r="D136" s="46">
        <f t="shared" si="0"/>
        <v>1.1933669637527889E-3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18591806.129999999</v>
      </c>
      <c r="D138" s="124">
        <f t="shared" si="0"/>
        <v>2.6366658718750758E-2</v>
      </c>
      <c r="E138" s="42"/>
    </row>
    <row r="139" spans="1:5" x14ac:dyDescent="0.2">
      <c r="A139" s="44">
        <v>5251</v>
      </c>
      <c r="B139" s="42" t="s">
        <v>318</v>
      </c>
      <c r="C139" s="45">
        <v>18591806.129999999</v>
      </c>
      <c r="D139" s="46">
        <f t="shared" si="0"/>
        <v>2.6366658718750758E-2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433402.66</v>
      </c>
      <c r="D166" s="124">
        <f t="shared" si="1"/>
        <v>6.1464604052531449E-4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433402.66</v>
      </c>
      <c r="D167" s="124">
        <f t="shared" si="1"/>
        <v>6.1464604052531449E-4</v>
      </c>
      <c r="E167" s="42"/>
    </row>
    <row r="168" spans="1:5" x14ac:dyDescent="0.2">
      <c r="A168" s="44">
        <v>5411</v>
      </c>
      <c r="B168" s="42" t="s">
        <v>344</v>
      </c>
      <c r="C168" s="45">
        <v>433402.66</v>
      </c>
      <c r="D168" s="46">
        <f t="shared" si="1"/>
        <v>6.1464604052531449E-4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5322277.9000000004</v>
      </c>
      <c r="D181" s="124">
        <f t="shared" si="1"/>
        <v>7.5479856026042522E-3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5322277.9000000004</v>
      </c>
      <c r="D182" s="124">
        <f t="shared" si="1"/>
        <v>7.5479856026042522E-3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5309150.42</v>
      </c>
      <c r="D187" s="46">
        <f t="shared" si="1"/>
        <v>7.5293683804485891E-3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13127.48</v>
      </c>
      <c r="D189" s="46">
        <f t="shared" si="1"/>
        <v>1.8617222155662947E-5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133115563.95999999</v>
      </c>
      <c r="D210" s="124">
        <f t="shared" si="1"/>
        <v>0.18878276916968681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133115563.95999999</v>
      </c>
      <c r="D211" s="124">
        <f t="shared" si="1"/>
        <v>0.18878276916968681</v>
      </c>
      <c r="E211" s="42"/>
    </row>
    <row r="212" spans="1:5" x14ac:dyDescent="0.2">
      <c r="A212" s="44">
        <v>5611</v>
      </c>
      <c r="B212" s="42" t="s">
        <v>382</v>
      </c>
      <c r="C212" s="45">
        <v>133115563.95999999</v>
      </c>
      <c r="D212" s="46">
        <f t="shared" si="1"/>
        <v>0.18878276916968681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8" orientation="portrait" verticalDpi="0" r:id="rId1"/>
  <colBreaks count="1" manualBreakCount="1">
    <brk id="1" max="2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50" zoomScale="80" zoomScaleNormal="80" workbookViewId="0">
      <selection activeCell="D50" sqref="D5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4" t="s">
        <v>600</v>
      </c>
      <c r="B1" s="175"/>
      <c r="C1" s="175"/>
      <c r="D1" s="175"/>
      <c r="E1" s="175"/>
      <c r="F1" s="175"/>
      <c r="G1" s="10" t="s">
        <v>497</v>
      </c>
      <c r="H1" s="19">
        <v>2024</v>
      </c>
    </row>
    <row r="2" spans="1:8" s="11" customFormat="1" ht="18.95" customHeight="1" x14ac:dyDescent="0.25">
      <c r="A2" s="174" t="s">
        <v>501</v>
      </c>
      <c r="B2" s="175"/>
      <c r="C2" s="175"/>
      <c r="D2" s="175"/>
      <c r="E2" s="175"/>
      <c r="F2" s="175"/>
      <c r="G2" s="10" t="s">
        <v>498</v>
      </c>
      <c r="H2" s="19" t="s">
        <v>500</v>
      </c>
    </row>
    <row r="3" spans="1:8" s="11" customFormat="1" ht="18.95" customHeight="1" x14ac:dyDescent="0.25">
      <c r="A3" s="174" t="s">
        <v>601</v>
      </c>
      <c r="B3" s="175"/>
      <c r="C3" s="175"/>
      <c r="D3" s="175"/>
      <c r="E3" s="175"/>
      <c r="F3" s="175"/>
      <c r="G3" s="10" t="s">
        <v>499</v>
      </c>
      <c r="H3" s="19">
        <v>4</v>
      </c>
    </row>
    <row r="4" spans="1:8" s="11" customFormat="1" ht="18.95" customHeight="1" x14ac:dyDescent="0.25">
      <c r="A4" s="174" t="s">
        <v>515</v>
      </c>
      <c r="B4" s="175"/>
      <c r="C4" s="175"/>
      <c r="D4" s="175"/>
      <c r="E4" s="175"/>
      <c r="F4" s="175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1000140.31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2757773.69</v>
      </c>
      <c r="D15" s="18">
        <v>2767936.5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289522.36</v>
      </c>
      <c r="D16" s="18">
        <v>289522.36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279621.86</v>
      </c>
      <c r="D20" s="18">
        <v>279621.86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27500</v>
      </c>
      <c r="D21" s="18">
        <v>27500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2702918</v>
      </c>
      <c r="D23" s="18">
        <v>2702918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3811728.74</v>
      </c>
      <c r="D24" s="18">
        <v>3811728.74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424999.99</v>
      </c>
      <c r="D25" s="18">
        <v>424999.99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10134689.49</v>
      </c>
      <c r="D27" s="18">
        <v>10134689.49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489854005.44999999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12174140.67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254544928.02000001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222429936.75999999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705000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97733118.200000003</v>
      </c>
      <c r="D64" s="18">
        <f t="shared" ref="D64:E64" si="0">SUM(D65:D72)</f>
        <v>5309150.42</v>
      </c>
      <c r="E64" s="18">
        <f t="shared" si="0"/>
        <v>36760698.439999998</v>
      </c>
    </row>
    <row r="65" spans="1:9" x14ac:dyDescent="0.2">
      <c r="A65" s="16">
        <v>1241</v>
      </c>
      <c r="B65" s="14" t="s">
        <v>157</v>
      </c>
      <c r="C65" s="18">
        <v>18593104.27</v>
      </c>
      <c r="D65" s="18">
        <v>432117.05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6403640.3899999997</v>
      </c>
      <c r="D66" s="18">
        <v>536262.06000000006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95903.13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60826636.229999997</v>
      </c>
      <c r="D68" s="18">
        <v>3689374.75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6299825.7599999998</v>
      </c>
      <c r="D69" s="18">
        <v>519618.04</v>
      </c>
      <c r="E69" s="18">
        <v>36760698.439999998</v>
      </c>
    </row>
    <row r="70" spans="1:9" x14ac:dyDescent="0.2">
      <c r="A70" s="16">
        <v>1246</v>
      </c>
      <c r="B70" s="14" t="s">
        <v>162</v>
      </c>
      <c r="C70" s="18">
        <v>5140944.42</v>
      </c>
      <c r="D70" s="18">
        <v>131778.51999999999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223880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149184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308430.75</v>
      </c>
      <c r="D76" s="18">
        <f>SUM(D77:D81)</f>
        <v>13127.480000000001</v>
      </c>
      <c r="E76" s="18">
        <f>SUM(E77:E81)</f>
        <v>90421.48</v>
      </c>
    </row>
    <row r="77" spans="1:9" x14ac:dyDescent="0.2">
      <c r="A77" s="16">
        <v>1251</v>
      </c>
      <c r="B77" s="14" t="s">
        <v>167</v>
      </c>
      <c r="C77" s="18">
        <v>7354.41</v>
      </c>
      <c r="D77" s="18">
        <v>735.44</v>
      </c>
      <c r="E77" s="18">
        <v>3677.2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301076.34000000003</v>
      </c>
      <c r="D80" s="18">
        <v>12392.04</v>
      </c>
      <c r="E80" s="18">
        <v>86744.28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29499432.18</v>
      </c>
      <c r="D110" s="18">
        <f>SUM(D111:D119)</f>
        <v>29499432.18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1273839.92</v>
      </c>
      <c r="D111" s="18">
        <f>C111</f>
        <v>1273839.92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8216035.1600000001</v>
      </c>
      <c r="D112" s="18">
        <f t="shared" ref="D112:D119" si="1">C112</f>
        <v>8216035.1600000001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6806384.4900000002</v>
      </c>
      <c r="D113" s="18">
        <f t="shared" si="1"/>
        <v>6806384.4900000002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2293275.69</v>
      </c>
      <c r="D115" s="18">
        <f t="shared" si="1"/>
        <v>2293275.69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5645473.25</v>
      </c>
      <c r="D117" s="18">
        <f t="shared" si="1"/>
        <v>5645473.25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5264423.67</v>
      </c>
      <c r="D119" s="18">
        <f t="shared" si="1"/>
        <v>5264423.67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13000000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13000000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60" zoomScaleNormal="100" workbookViewId="0">
      <selection activeCell="H37" sqref="H37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6" t="s">
        <v>600</v>
      </c>
      <c r="B1" s="176"/>
      <c r="C1" s="176"/>
      <c r="D1" s="21" t="s">
        <v>497</v>
      </c>
      <c r="E1" s="22">
        <v>2024</v>
      </c>
    </row>
    <row r="2" spans="1:5" ht="18.95" customHeight="1" x14ac:dyDescent="0.2">
      <c r="A2" s="176" t="s">
        <v>503</v>
      </c>
      <c r="B2" s="176"/>
      <c r="C2" s="176"/>
      <c r="D2" s="21" t="s">
        <v>498</v>
      </c>
      <c r="E2" s="22" t="s">
        <v>500</v>
      </c>
    </row>
    <row r="3" spans="1:5" ht="18.95" customHeight="1" x14ac:dyDescent="0.2">
      <c r="A3" s="176" t="s">
        <v>601</v>
      </c>
      <c r="B3" s="176"/>
      <c r="C3" s="176"/>
      <c r="D3" s="21" t="s">
        <v>499</v>
      </c>
      <c r="E3" s="22">
        <v>4</v>
      </c>
    </row>
    <row r="4" spans="1:5" ht="18.95" customHeight="1" x14ac:dyDescent="0.2">
      <c r="A4" s="176" t="s">
        <v>515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27407454.120000001</v>
      </c>
    </row>
    <row r="10" spans="1:5" x14ac:dyDescent="0.2">
      <c r="A10" s="27">
        <v>3120</v>
      </c>
      <c r="B10" s="23" t="s">
        <v>383</v>
      </c>
      <c r="C10" s="28">
        <v>1516620</v>
      </c>
    </row>
    <row r="11" spans="1:5" x14ac:dyDescent="0.2">
      <c r="A11" s="27">
        <v>3130</v>
      </c>
      <c r="B11" s="23" t="s">
        <v>384</v>
      </c>
      <c r="C11" s="28">
        <v>1019436.09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-58904659.439999998</v>
      </c>
    </row>
    <row r="16" spans="1:5" x14ac:dyDescent="0.2">
      <c r="A16" s="27">
        <v>3220</v>
      </c>
      <c r="B16" s="23" t="s">
        <v>387</v>
      </c>
      <c r="C16" s="28">
        <v>571475508.24000001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3738576.11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3738576.11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" zoomScale="130" zoomScaleNormal="130" workbookViewId="0">
      <selection activeCell="A35" sqref="A3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6" t="s">
        <v>600</v>
      </c>
      <c r="B1" s="176"/>
      <c r="C1" s="176"/>
      <c r="D1" s="21" t="s">
        <v>497</v>
      </c>
      <c r="E1" s="22">
        <v>2024</v>
      </c>
    </row>
    <row r="2" spans="1:5" s="29" customFormat="1" ht="18.95" customHeight="1" x14ac:dyDescent="0.25">
      <c r="A2" s="176" t="s">
        <v>504</v>
      </c>
      <c r="B2" s="176"/>
      <c r="C2" s="176"/>
      <c r="D2" s="21" t="s">
        <v>498</v>
      </c>
      <c r="E2" s="22" t="s">
        <v>500</v>
      </c>
    </row>
    <row r="3" spans="1:5" s="29" customFormat="1" ht="18.95" customHeight="1" x14ac:dyDescent="0.25">
      <c r="A3" s="176" t="s">
        <v>601</v>
      </c>
      <c r="B3" s="176"/>
      <c r="C3" s="176"/>
      <c r="D3" s="21" t="s">
        <v>499</v>
      </c>
      <c r="E3" s="22">
        <v>4</v>
      </c>
    </row>
    <row r="4" spans="1:5" s="29" customFormat="1" ht="18.95" customHeight="1" x14ac:dyDescent="0.25">
      <c r="A4" s="176" t="s">
        <v>515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16279038.380000001</v>
      </c>
      <c r="D10" s="28">
        <v>151227175.13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1000140.31</v>
      </c>
      <c r="D12" s="28">
        <v>1000140.31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17279178.690000001</v>
      </c>
      <c r="D16" s="84">
        <f>SUM(D9:D15)</f>
        <v>152227315.44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221181413.59</v>
      </c>
      <c r="D21" s="84">
        <f>SUM(D22:D28)</f>
        <v>98029564.479999989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161140845.56</v>
      </c>
      <c r="D26" s="28">
        <v>97422862.239999995</v>
      </c>
    </row>
    <row r="27" spans="1:4" x14ac:dyDescent="0.2">
      <c r="A27" s="27">
        <v>1236</v>
      </c>
      <c r="B27" s="23" t="s">
        <v>154</v>
      </c>
      <c r="C27" s="28">
        <v>60040568.030000001</v>
      </c>
      <c r="D27" s="28">
        <v>606702.24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2191362.66</v>
      </c>
      <c r="D29" s="84">
        <f>SUM(D30:D37)</f>
        <v>449435.85</v>
      </c>
    </row>
    <row r="30" spans="1:4" x14ac:dyDescent="0.2">
      <c r="A30" s="27">
        <v>1241</v>
      </c>
      <c r="B30" s="23" t="s">
        <v>157</v>
      </c>
      <c r="C30" s="28">
        <v>56798</v>
      </c>
      <c r="D30" s="28">
        <v>401905.85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8700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2100000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34564.660000000003</v>
      </c>
      <c r="D35" s="28">
        <v>38830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223372776.25</v>
      </c>
      <c r="D44" s="84">
        <f>D21+D29+D38</f>
        <v>98479000.329999983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-58904659.439999998</v>
      </c>
      <c r="D48" s="84">
        <v>152926598.84999999</v>
      </c>
    </row>
    <row r="49" spans="1:4" x14ac:dyDescent="0.2">
      <c r="A49" s="27"/>
      <c r="B49" s="85" t="s">
        <v>509</v>
      </c>
      <c r="C49" s="84">
        <f>C54+C66+C94+C97+C50</f>
        <v>152720421.28999999</v>
      </c>
      <c r="D49" s="84">
        <f>D54+D66+D94+D97+D50</f>
        <v>59466626.079999998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433402.66</v>
      </c>
      <c r="D54" s="84">
        <f>D55+D57+D59+D61+D63</f>
        <v>534283.74</v>
      </c>
    </row>
    <row r="55" spans="1:4" x14ac:dyDescent="0.2">
      <c r="A55" s="27">
        <v>5410</v>
      </c>
      <c r="B55" s="23" t="s">
        <v>510</v>
      </c>
      <c r="C55" s="28">
        <f>C56</f>
        <v>433402.66</v>
      </c>
      <c r="D55" s="28">
        <f>D56</f>
        <v>534283.74</v>
      </c>
    </row>
    <row r="56" spans="1:4" x14ac:dyDescent="0.2">
      <c r="A56" s="27">
        <v>5411</v>
      </c>
      <c r="B56" s="23" t="s">
        <v>344</v>
      </c>
      <c r="C56" s="28">
        <v>433402.66</v>
      </c>
      <c r="D56" s="28">
        <v>534283.74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5322277.9000000004</v>
      </c>
      <c r="D66" s="84">
        <f>D67+D76+D79+D85</f>
        <v>5271758.0900000008</v>
      </c>
    </row>
    <row r="67" spans="1:4" x14ac:dyDescent="0.2">
      <c r="A67" s="27">
        <v>5510</v>
      </c>
      <c r="B67" s="23" t="s">
        <v>357</v>
      </c>
      <c r="C67" s="28">
        <f>SUM(C68:C75)</f>
        <v>5322277.9000000004</v>
      </c>
      <c r="D67" s="28">
        <f>SUM(D68:D75)</f>
        <v>5271758.0900000008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5309150.42</v>
      </c>
      <c r="D72" s="28">
        <v>5258630.6100000003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13127.48</v>
      </c>
      <c r="D74" s="28">
        <v>13127.48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133115563.95999999</v>
      </c>
      <c r="D94" s="84">
        <f>D95</f>
        <v>56530110.859999999</v>
      </c>
    </row>
    <row r="95" spans="1:4" x14ac:dyDescent="0.2">
      <c r="A95" s="27">
        <v>5610</v>
      </c>
      <c r="B95" s="23" t="s">
        <v>381</v>
      </c>
      <c r="C95" s="28">
        <f>C96</f>
        <v>133115563.95999999</v>
      </c>
      <c r="D95" s="28">
        <f>D96</f>
        <v>56530110.859999999</v>
      </c>
    </row>
    <row r="96" spans="1:4" x14ac:dyDescent="0.2">
      <c r="A96" s="27">
        <v>5611</v>
      </c>
      <c r="B96" s="23" t="s">
        <v>382</v>
      </c>
      <c r="C96" s="28">
        <v>133115563.95999999</v>
      </c>
      <c r="D96" s="28">
        <v>56530110.859999999</v>
      </c>
    </row>
    <row r="97" spans="1:4" x14ac:dyDescent="0.2">
      <c r="A97" s="34">
        <v>2110</v>
      </c>
      <c r="B97" s="88" t="s">
        <v>521</v>
      </c>
      <c r="C97" s="84">
        <f>SUM(C98:C102)</f>
        <v>13849176.77</v>
      </c>
      <c r="D97" s="84">
        <f>SUM(D98:D102)</f>
        <v>-2869526.61</v>
      </c>
    </row>
    <row r="98" spans="1:4" x14ac:dyDescent="0.2">
      <c r="A98" s="27">
        <v>2111</v>
      </c>
      <c r="B98" s="23" t="s">
        <v>522</v>
      </c>
      <c r="C98" s="28">
        <v>4733792.05</v>
      </c>
      <c r="D98" s="28">
        <v>433560.47</v>
      </c>
    </row>
    <row r="99" spans="1:4" x14ac:dyDescent="0.2">
      <c r="A99" s="27">
        <v>2112</v>
      </c>
      <c r="B99" s="23" t="s">
        <v>523</v>
      </c>
      <c r="C99" s="28">
        <v>2612023.6</v>
      </c>
      <c r="D99" s="28">
        <v>3996191.44</v>
      </c>
    </row>
    <row r="100" spans="1:4" x14ac:dyDescent="0.2">
      <c r="A100" s="27">
        <v>2112</v>
      </c>
      <c r="B100" s="23" t="s">
        <v>524</v>
      </c>
      <c r="C100" s="28">
        <v>5894698.3499999996</v>
      </c>
      <c r="D100" s="28">
        <v>-10197594.32</v>
      </c>
    </row>
    <row r="101" spans="1:4" x14ac:dyDescent="0.2">
      <c r="A101" s="27">
        <v>2115</v>
      </c>
      <c r="B101" s="23" t="s">
        <v>525</v>
      </c>
      <c r="C101" s="28">
        <v>608662.77</v>
      </c>
      <c r="D101" s="28">
        <v>2797460.81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100854.99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0.03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0.02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-0.05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93815761.849999994</v>
      </c>
      <c r="D145" s="84">
        <f>D48+D49+D103-D109-D112</f>
        <v>212393224.93000001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zoomScaleNormal="100" workbookViewId="0">
      <selection activeCell="F17" sqref="F1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7" t="s">
        <v>600</v>
      </c>
      <c r="B1" s="178"/>
      <c r="C1" s="179"/>
    </row>
    <row r="2" spans="1:3" s="30" customFormat="1" ht="18" customHeight="1" x14ac:dyDescent="0.25">
      <c r="A2" s="180" t="s">
        <v>505</v>
      </c>
      <c r="B2" s="181"/>
      <c r="C2" s="182"/>
    </row>
    <row r="3" spans="1:3" s="30" customFormat="1" ht="18" customHeight="1" x14ac:dyDescent="0.25">
      <c r="A3" s="180" t="s">
        <v>601</v>
      </c>
      <c r="B3" s="181"/>
      <c r="C3" s="182"/>
    </row>
    <row r="4" spans="1:3" s="32" customFormat="1" ht="18" customHeight="1" x14ac:dyDescent="0.2">
      <c r="A4" s="183" t="s">
        <v>506</v>
      </c>
      <c r="B4" s="184"/>
      <c r="C4" s="185"/>
    </row>
    <row r="5" spans="1:3" s="32" customFormat="1" ht="18" customHeight="1" x14ac:dyDescent="0.2">
      <c r="A5" s="186" t="s">
        <v>405</v>
      </c>
      <c r="B5" s="187"/>
      <c r="C5" s="147">
        <v>2024</v>
      </c>
    </row>
    <row r="6" spans="1:3" x14ac:dyDescent="0.2">
      <c r="A6" s="47" t="s">
        <v>434</v>
      </c>
      <c r="B6" s="47"/>
      <c r="C6" s="92">
        <v>659220943.63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13000000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13000000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646220943.63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zoomScaleNormal="100" workbookViewId="0">
      <selection activeCell="B31" sqref="B3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8" t="s">
        <v>600</v>
      </c>
      <c r="B1" s="189"/>
      <c r="C1" s="190"/>
    </row>
    <row r="2" spans="1:3" s="33" customFormat="1" ht="18.95" customHeight="1" x14ac:dyDescent="0.25">
      <c r="A2" s="191" t="s">
        <v>507</v>
      </c>
      <c r="B2" s="192"/>
      <c r="C2" s="193"/>
    </row>
    <row r="3" spans="1:3" s="33" customFormat="1" ht="18.95" customHeight="1" x14ac:dyDescent="0.25">
      <c r="A3" s="191" t="s">
        <v>601</v>
      </c>
      <c r="B3" s="192"/>
      <c r="C3" s="193"/>
    </row>
    <row r="4" spans="1:3" x14ac:dyDescent="0.2">
      <c r="A4" s="183" t="s">
        <v>506</v>
      </c>
      <c r="B4" s="184"/>
      <c r="C4" s="185"/>
    </row>
    <row r="5" spans="1:3" ht="22.15" customHeight="1" x14ac:dyDescent="0.2">
      <c r="A5" s="194" t="s">
        <v>405</v>
      </c>
      <c r="B5" s="195"/>
      <c r="C5" s="147">
        <v>2024</v>
      </c>
    </row>
    <row r="6" spans="1:3" x14ac:dyDescent="0.2">
      <c r="A6" s="72" t="s">
        <v>447</v>
      </c>
      <c r="B6" s="47"/>
      <c r="C6" s="96">
        <v>802418032.76999998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235730271.56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56798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2100000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107232.86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162025672.66999999</v>
      </c>
    </row>
    <row r="21" spans="1:3" x14ac:dyDescent="0.2">
      <c r="A21" s="78" t="s">
        <v>477</v>
      </c>
      <c r="B21" s="65" t="s">
        <v>452</v>
      </c>
      <c r="C21" s="97">
        <v>60040568.030000001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11400000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138437841.85999998</v>
      </c>
    </row>
    <row r="32" spans="1:3" x14ac:dyDescent="0.2">
      <c r="A32" s="78" t="s">
        <v>469</v>
      </c>
      <c r="B32" s="65" t="s">
        <v>357</v>
      </c>
      <c r="C32" s="97">
        <v>5322277.9000000004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133115563.95999999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705125603.07000005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6" t="s">
        <v>600</v>
      </c>
      <c r="B1" s="197"/>
      <c r="C1" s="197"/>
      <c r="D1" s="197"/>
      <c r="E1" s="197"/>
      <c r="F1" s="197"/>
      <c r="G1" s="21" t="s">
        <v>497</v>
      </c>
      <c r="H1" s="22">
        <v>2024</v>
      </c>
    </row>
    <row r="2" spans="1:10" ht="18.95" customHeight="1" x14ac:dyDescent="0.2">
      <c r="A2" s="176" t="s">
        <v>508</v>
      </c>
      <c r="B2" s="197"/>
      <c r="C2" s="197"/>
      <c r="D2" s="197"/>
      <c r="E2" s="197"/>
      <c r="F2" s="197"/>
      <c r="G2" s="21" t="s">
        <v>498</v>
      </c>
      <c r="H2" s="22" t="s">
        <v>500</v>
      </c>
    </row>
    <row r="3" spans="1:10" ht="18.95" customHeight="1" x14ac:dyDescent="0.2">
      <c r="A3" s="198" t="s">
        <v>601</v>
      </c>
      <c r="B3" s="199"/>
      <c r="C3" s="199"/>
      <c r="D3" s="199"/>
      <c r="E3" s="199"/>
      <c r="F3" s="199"/>
      <c r="G3" s="21" t="s">
        <v>499</v>
      </c>
      <c r="H3" s="22">
        <v>4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200" t="s">
        <v>603</v>
      </c>
    </row>
    <row r="38" spans="1:6" x14ac:dyDescent="0.2">
      <c r="C38" s="28"/>
      <c r="D38" s="28"/>
      <c r="E38" s="28"/>
      <c r="F38" s="28"/>
    </row>
    <row r="39" spans="1:6" x14ac:dyDescent="0.2">
      <c r="B39" s="196" t="s">
        <v>552</v>
      </c>
      <c r="C39" s="196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6" t="s">
        <v>553</v>
      </c>
      <c r="C48" s="196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3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Enlace</cp:lastModifiedBy>
  <cp:lastPrinted>2019-02-13T21:19:08Z</cp:lastPrinted>
  <dcterms:created xsi:type="dcterms:W3CDTF">2012-12-11T20:36:24Z</dcterms:created>
  <dcterms:modified xsi:type="dcterms:W3CDTF">2025-02-25T17:47:35Z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