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cuenta publica 2024\"/>
    </mc:Choice>
  </mc:AlternateContent>
  <xr:revisionPtr revIDLastSave="0" documentId="8_{FD3599E3-E63B-415D-8516-6F278CA5C85C}" xr6:coauthVersionLast="47" xr6:coauthVersionMax="47" xr10:uidLastSave="{00000000-0000-0000-0000-000000000000}"/>
  <bookViews>
    <workbookView xWindow="-120" yWindow="-120" windowWidth="20730" windowHeight="11040" tabRatio="863" activeTab="12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1">ACT!$A$1:$E$220</definedName>
    <definedName name="_xlnm.Print_Area" localSheetId="10">Conciliacion_Eg!$A$1:$C$41</definedName>
    <definedName name="_xlnm.Print_Area" localSheetId="9">Conciliacion_Ig!$A$1:$C$22</definedName>
  </definedNames>
  <calcPr calcId="181029"/>
</workbook>
</file>

<file path=xl/calcChain.xml><?xml version="1.0" encoding="utf-8"?>
<calcChain xmlns="http://schemas.openxmlformats.org/spreadsheetml/2006/main">
  <c r="C52" i="65" l="1"/>
  <c r="C41" i="65"/>
  <c r="C105" i="62"/>
  <c r="D105" i="62"/>
  <c r="D102" i="62"/>
  <c r="D101" i="62"/>
  <c r="C102" i="62"/>
  <c r="C101" i="62"/>
  <c r="D96" i="62"/>
  <c r="D95" i="62"/>
  <c r="C96" i="62"/>
  <c r="C95" i="62"/>
  <c r="D44" i="62"/>
  <c r="C44" i="62"/>
  <c r="D20" i="62"/>
  <c r="C20" i="62"/>
  <c r="D107" i="62"/>
  <c r="D104" i="62"/>
  <c r="C107" i="62"/>
  <c r="C104" i="62"/>
  <c r="D89" i="62"/>
  <c r="C89" i="62"/>
  <c r="D28" i="62"/>
  <c r="D38" i="62"/>
  <c r="D55" i="62"/>
  <c r="C55" i="62"/>
  <c r="D53" i="62"/>
  <c r="C53" i="62"/>
  <c r="D51" i="62"/>
  <c r="C51" i="62"/>
  <c r="D49" i="62"/>
  <c r="C49" i="62"/>
  <c r="D47" i="62"/>
  <c r="C47" i="62"/>
  <c r="C46" i="62"/>
  <c r="D46" i="62"/>
  <c r="D87" i="62"/>
  <c r="D86" i="62"/>
  <c r="F34" i="65"/>
  <c r="C96" i="59"/>
  <c r="D123" i="59"/>
  <c r="D122" i="59"/>
  <c r="D121" i="59"/>
  <c r="D119" i="59"/>
  <c r="D118" i="59"/>
  <c r="D117" i="59"/>
  <c r="D116" i="59"/>
  <c r="D115" i="59"/>
  <c r="D114" i="59"/>
  <c r="D113" i="59"/>
  <c r="D112" i="59"/>
  <c r="D111" i="59"/>
  <c r="C204" i="60"/>
  <c r="D15" i="62"/>
  <c r="C15" i="62"/>
  <c r="C41" i="59"/>
  <c r="C32" i="59"/>
  <c r="C9" i="60"/>
  <c r="C87" i="62"/>
  <c r="C86" i="62"/>
  <c r="C215" i="60"/>
  <c r="C21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/>
  <c r="C58" i="62"/>
  <c r="C43" i="62"/>
  <c r="C117" i="62"/>
  <c r="D58" i="62"/>
  <c r="D43" i="62"/>
  <c r="D117" i="62"/>
  <c r="C98" i="60"/>
  <c r="C38" i="62"/>
  <c r="C73" i="60"/>
  <c r="C146" i="59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/>
  <c r="C7" i="64"/>
  <c r="C15" i="63"/>
  <c r="C7" i="63"/>
  <c r="C20" i="63"/>
  <c r="C39" i="64"/>
  <c r="B39" i="65"/>
  <c r="B50" i="65"/>
  <c r="B37" i="65"/>
  <c r="B48" i="65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06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<sst xmlns="http://schemas.openxmlformats.org/spreadsheetml/2006/main" count="944" uniqueCount="675">
  <si>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</si>
  <si>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</si>
  <si>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</si>
  <si>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</si>
  <si>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</si>
  <si>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</si>
  <si>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</si>
  <si>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</si>
  <si>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</si>
  <si>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</si>
  <si>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</si>
  <si>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</si>
  <si>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</si>
  <si>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</si>
  <si>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</si>
  <si>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</si>
  <si>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</si>
  <si>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</si>
  <si>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</si>
  <si>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</si>
  <si>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</si>
  <si>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</si>
  <si>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</si>
  <si>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</si>
  <si>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</si>
  <si>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</si>
  <si>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</si>
  <si>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</si>
  <si>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</si>
  <si>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</si>
  <si>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</si>
  <si>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</si>
  <si>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</si>
  <si>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</si>
  <si>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</si>
  <si>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</si>
  <si>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</si>
  <si>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</si>
  <si>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</si>
  <si>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</si>
  <si>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</si>
  <si>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</si>
  <si>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</si>
  <si>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</si>
  <si>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</si>
  <si>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</si>
  <si>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</si>
  <si>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</si>
  <si>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</si>
  <si>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</si>
  <si>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</si>
  <si>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</si>
  <si>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</si>
  <si>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</si>
  <si>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</si>
  <si>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</si>
  <si>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</si>
  <si>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</si>
  <si>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</si>
  <si>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</si>
  <si>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</si>
  <si>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</si>
  <si>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</si>
  <si>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</si>
  <si>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</si>
  <si>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</si>
  <si>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</si>
  <si>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</si>
  <si>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</si>
  <si>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</si>
  <si>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</si>
  <si>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</si>
  <si>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</si>
  <si>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</si>
  <si>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</si>
  <si>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</si>
  <si>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</si>
  <si>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</si>
  <si>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</si>
  <si>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</si>
  <si>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</si>
  <si>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</si>
  <si>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</si>
  <si>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</si>
  <si>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</si>
  <si>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</si>
  <si>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</si>
  <si>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</si>
  <si>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</si>
  <si>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</si>
  <si>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</si>
  <si>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</si>
  <si>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</si>
  <si>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</si>
  <si>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</si>
  <si>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</si>
  <si>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</si>
  <si>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</si>
  <si>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</si>
  <si>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</si>
  <si>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</si>
  <si>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</si>
  <si>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</si>
  <si>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</si>
  <si>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</si>
  <si>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</si>
  <si>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</si>
  <si>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</si>
  <si>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</si>
  <si>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</si>
  <si>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</si>
  <si>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</si>
  <si>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</si>
  <si>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</si>
  <si>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</si>
  <si>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</si>
  <si>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</si>
  <si>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</si>
  <si>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</si>
  <si>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</si>
  <si>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</si>
  <si>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</si>
  <si>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</si>
  <si>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</si>
  <si>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</si>
  <si>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</si>
  <si>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</si>
  <si>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</si>
  <si>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</si>
  <si>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</si>
  <si>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</si>
  <si>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</si>
  <si>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</si>
  <si>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</si>
  <si>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</si>
  <si>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</si>
  <si>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</si>
  <si>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</si>
  <si>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</si>
  <si>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</si>
  <si>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</si>
  <si>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</si>
  <si>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</si>
  <si>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</si>
  <si>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</si>
  <si>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</si>
  <si>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</si>
  <si>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</si>
  <si>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</si>
  <si>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</si>
  <si>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</si>
  <si>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</si>
  <si>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</si>
  <si>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</si>
  <si>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</si>
  <si>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</si>
  <si>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</si>
  <si>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</si>
  <si>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</si>
  <si>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</si>
  <si>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</si>
  <si>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</si>
  <si>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</si>
  <si>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</si>
  <si>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</si>
  <si>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</si>
  <si>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</si>
  <si>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</si>
  <si>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</si>
  <si>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</si>
  <si>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</si>
  <si>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</si>
  <si>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</si>
  <si>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</si>
  <si>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</si>
  <si>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</si>
  <si>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</si>
  <si>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</si>
  <si>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</si>
  <si>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</si>
  <si>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</si>
  <si>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</si>
  <si>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</si>
  <si>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</si>
  <si>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</si>
  <si>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</si>
  <si>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</si>
  <si>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</si>
  <si>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</si>
  <si>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</si>
  <si>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</si>
  <si>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</si>
  <si>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</si>
  <si>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</si>
  <si>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</si>
  <si>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</si>
  <si>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</si>
  <si>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</si>
  <si>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</si>
  <si>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</si>
  <si>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</si>
  <si>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</si>
  <si>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</si>
  <si>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</si>
  <si>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</si>
  <si>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</si>
  <si>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</si>
  <si>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</si>
  <si>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</si>
  <si>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</si>
  <si>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</si>
  <si>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</si>
  <si>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</si>
  <si>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</si>
  <si>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</si>
  <si>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</si>
  <si>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</si>
  <si>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</si>
  <si>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</si>
  <si>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</si>
  <si>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</si>
  <si>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</si>
  <si>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</si>
  <si>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</si>
  <si>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</si>
  <si>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</si>
  <si>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</si>
  <si>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</si>
  <si>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</si>
  <si>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</si>
  <si>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</si>
  <si>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</si>
  <si>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</si>
  <si>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</si>
  <si>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</si>
  <si>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</si>
  <si>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</si>
  <si>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</si>
  <si>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</si>
  <si>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</si>
  <si>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</si>
  <si>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</si>
  <si>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</si>
  <si>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</si>
  <si>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</si>
  <si>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</si>
  <si>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</si>
  <si>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</si>
  <si>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</si>
  <si>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</si>
  <si>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</si>
  <si>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</si>
  <si>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</si>
  <si>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</si>
  <si>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</si>
  <si>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</si>
  <si>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</si>
  <si>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</si>
  <si>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</si>
  <si>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</si>
  <si>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</si>
  <si>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</si>
  <si>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</si>
  <si>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</si>
  <si>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</si>
  <si>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</si>
  <si>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</si>
  <si>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</si>
  <si>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</si>
  <si>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</si>
  <si>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</si>
  <si>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</si>
  <si>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</si>
  <si>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</si>
  <si>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</si>
  <si>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</si>
  <si>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</si>
  <si>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</si>
  <si>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</si>
  <si>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</si>
  <si>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</si>
  <si>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</si>
  <si>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</si>
  <si>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</si>
  <si>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</si>
  <si>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</si>
  <si>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</si>
  <si>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</si>
  <si>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</si>
  <si>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</si>
  <si>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</si>
  <si>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</si>
  <si>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</si>
  <si>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</si>
  <si>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</si>
  <si>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</si>
  <si>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</si>
  <si>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</si>
  <si>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</si>
  <si>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</si>
  <si>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</si>
  <si>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</si>
  <si>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</si>
  <si>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</si>
  <si>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</si>
  <si>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</si>
  <si>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</si>
  <si>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</si>
  <si>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</si>
  <si>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</si>
  <si>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</si>
  <si>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</si>
  <si>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</si>
  <si>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</si>
  <si>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</si>
  <si>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</si>
  <si>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</si>
  <si>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</si>
  <si>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</si>
  <si>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</si>
  <si>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</si>
  <si>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</si>
  <si>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</si>
  <si>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</si>
  <si>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</si>
  <si>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</si>
  <si>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</si>
  <si>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</si>
  <si>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</si>
  <si>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</si>
  <si>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</si>
  <si>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</si>
  <si>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</si>
  <si>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</si>
  <si>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</si>
  <si>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</si>
  <si>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</si>
  <si>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</si>
  <si>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</si>
  <si>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</si>
  <si>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</si>
  <si>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</si>
  <si>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</si>
  <si>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</si>
  <si>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</si>
  <si>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</si>
  <si>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</si>
  <si>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</si>
  <si>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</si>
  <si>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</si>
  <si>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</si>
  <si>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</si>
  <si>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</si>
  <si>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</si>
  <si>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</si>
  <si>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</si>
  <si>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</si>
  <si>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</si>
  <si>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</si>
  <si>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</si>
  <si>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</si>
  <si>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</si>
  <si>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</si>
  <si>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</si>
  <si>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</si>
  <si>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</si>
  <si>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</si>
  <si>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</si>
  <si>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</si>
  <si>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</si>
  <si>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</si>
  <si>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</si>
  <si>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</si>
  <si>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</si>
  <si>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</si>
  <si>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</si>
  <si>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</si>
  <si>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</si>
  <si>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</si>
  <si>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</si>
  <si>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</si>
  <si>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</si>
  <si>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</si>
  <si>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</si>
  <si>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</si>
  <si>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</si>
  <si>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</si>
  <si>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</si>
  <si>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</si>
  <si>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</si>
  <si>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</si>
  <si>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</si>
  <si>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</si>
  <si>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</si>
  <si>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</si>
  <si>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</si>
  <si>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</si>
  <si>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</si>
  <si>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</si>
  <si>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</si>
  <si>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</si>
  <si>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</si>
  <si>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</si>
  <si>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</si>
  <si>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</si>
  <si>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</si>
  <si>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</si>
  <si>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</si>
  <si>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</si>
  <si>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</si>
  <si>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</si>
  <si>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</si>
  <si>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</si>
  <si>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</si>
  <si>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</si>
  <si>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</si>
  <si>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</si>
  <si>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</si>
  <si>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</si>
  <si>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</si>
  <si>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</si>
  <si>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</si>
  <si>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</si>
  <si>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</si>
  <si>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</si>
  <si>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</si>
  <si>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</si>
  <si>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</si>
  <si>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</si>
  <si>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</si>
  <si>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</si>
  <si>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</si>
  <si>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</si>
  <si>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</si>
  <si>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</si>
  <si>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</si>
  <si>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</si>
  <si>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</si>
  <si>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</si>
  <si>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</si>
  <si>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</si>
  <si>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</si>
  <si>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</si>
  <si>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</si>
  <si>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</si>
  <si>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</si>
  <si>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</si>
  <si>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</si>
  <si>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</si>
  <si>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</si>
  <si>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</si>
  <si>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</si>
  <si>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</si>
  <si>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</si>
  <si>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</si>
  <si>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</si>
  <si>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</si>
  <si>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</si>
  <si>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</si>
  <si>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</si>
  <si>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</si>
  <si>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</si>
  <si>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</si>
  <si>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</si>
  <si>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</si>
  <si>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</si>
  <si>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</si>
  <si>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</si>
  <si>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</si>
  <si>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</si>
  <si>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</si>
  <si>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</si>
  <si>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</si>
  <si>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</si>
  <si>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</si>
  <si>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</si>
  <si>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</si>
  <si>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</si>
  <si>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</si>
  <si>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</si>
  <si>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</si>
  <si>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</si>
  <si>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</si>
  <si>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</si>
  <si>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</si>
  <si>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</si>
  <si>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</si>
  <si>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</si>
  <si>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</si>
  <si>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</si>
  <si>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</si>
  <si>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</si>
  <si>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</si>
  <si>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</si>
  <si>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</si>
  <si>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</si>
  <si>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</si>
  <si>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</si>
  <si>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</si>
  <si>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</si>
  <si>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</si>
  <si>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</si>
  <si>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</si>
  <si>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</si>
  <si>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</si>
  <si>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</si>
  <si>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</si>
  <si>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</si>
  <si>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</si>
  <si>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</si>
  <si>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</si>
  <si>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</si>
  <si>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</si>
  <si>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</si>
  <si>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</si>
  <si>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</si>
  <si>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</si>
  <si>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</si>
  <si>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</si>
  <si>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</si>
  <si>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</si>
  <si>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</si>
  <si>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</si>
  <si>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</si>
  <si>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</si>
  <si>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</si>
  <si>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</si>
  <si>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</si>
  <si>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</si>
  <si>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</si>
  <si>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</si>
  <si>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</si>
  <si>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</si>
  <si>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</si>
  <si>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</si>
  <si>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</si>
  <si>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</si>
  <si>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</si>
  <si>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</si>
  <si>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</si>
  <si>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</si>
  <si>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</si>
  <si>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</si>
  <si>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</si>
  <si>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</si>
  <si>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</si>
  <si>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</si>
  <si>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</si>
  <si>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</si>
  <si>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</si>
  <si>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</si>
  <si>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</si>
  <si>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</si>
  <si>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</si>
  <si>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</si>
  <si>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</si>
  <si>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</si>
  <si>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</si>
  <si>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</si>
  <si>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</si>
  <si>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</si>
  <si>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</si>
  <si>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</si>
  <si>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</si>
  <si>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</si>
  <si>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</si>
  <si>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</si>
  <si>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</si>
  <si>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</si>
  <si>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</si>
  <si>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</si>
  <si>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</si>
  <si>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</si>
  <si>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</si>
  <si>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</si>
  <si>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</si>
  <si>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</si>
  <si>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</si>
  <si>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</si>
  <si>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</si>
  <si>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</si>
  <si>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</si>
  <si>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</si>
  <si>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</si>
  <si>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</si>
  <si>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</si>
  <si>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</si>
  <si>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</si>
  <si>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</si>
  <si>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</si>
  <si>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</si>
  <si>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</si>
  <si>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</si>
  <si>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</si>
  <si>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</si>
  <si>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</si>
  <si>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</si>
  <si>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</si>
  <si>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</si>
  <si>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</si>
  <si>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</si>
  <si>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</si>
  <si>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</si>
  <si>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</si>
  <si>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</si>
  <si>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</si>
  <si>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</si>
  <si>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</si>
  <si>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</si>
  <si>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</si>
  <si>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</si>
  <si>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</si>
  <si>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</si>
  <si>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</si>
  <si>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</si>
  <si>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</si>
  <si>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</si>
  <si>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</si>
  <si>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</si>
  <si>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</si>
  <si>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</si>
  <si>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</si>
  <si>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</si>
  <si>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</si>
  <si>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</si>
  <si>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</si>
  <si>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</si>
  <si>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</si>
  <si>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</si>
  <si>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</si>
  <si>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</si>
  <si>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</si>
  <si>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</si>
  <si>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</si>
  <si>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</si>
  <si>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</si>
  <si>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</si>
  <si>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</si>
  <si>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</si>
  <si>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</si>
  <si>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</si>
  <si>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</si>
  <si>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</si>
  <si>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</si>
  <si>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</si>
  <si>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</si>
  <si>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</si>
  <si>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</si>
  <si>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</si>
  <si>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</si>
  <si>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</si>
  <si>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</si>
  <si>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</si>
  <si>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</si>
  <si>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</si>
  <si>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</si>
  <si>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</si>
  <si>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</si>
  <si>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</si>
  <si>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</si>
  <si>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</si>
  <si>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</si>
  <si>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</si>
  <si>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</si>
  <si>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</si>
  <si>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</si>
  <si>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</si>
  <si>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Municipio de Salvatierra, Gto.</t>
  </si>
  <si>
    <t>Correspondiente del 1 de Enero al 31 de Marzo de 2024</t>
  </si>
  <si>
    <t>LIC. GERMAN CERVANTES VEGA</t>
  </si>
  <si>
    <t>L.E.P. YATZIRI MENDOZA JIMENEZ</t>
  </si>
  <si>
    <t>Presidente Municipal</t>
  </si>
  <si>
    <t>SINDICO MUNICIPAL</t>
  </si>
  <si>
    <t>C.P.  JOSE ANTONIO LOPEZ  MEDINA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</si>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</sst>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2B956F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u/>
      <sz val="8"/>
      <color theme="10"/>
      <name val="Arial"/>
      <family val="2"/>
    </font>
    <font>
      <sz val="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1" fillId="0" borderId="0"/>
    <xf numFmtId="0" fontId="4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5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87">
    <xf numFmtId="0" fontId="0" fillId="0" borderId="0" xfId="0"/>
    <xf numFmtId="0" fontId="16" fillId="0" borderId="0" xfId="0" applyFont="1"/>
    <xf numFmtId="0" fontId="16" fillId="0" borderId="0" xfId="0" applyFont="1" applyAlignment="1">
      <alignment vertical="center"/>
    </xf>
    <xf numFmtId="0" fontId="13" fillId="0" borderId="0" xfId="0" applyFont="1"/>
    <xf numFmtId="0" fontId="3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 indent="1"/>
      <protection locked="0"/>
    </xf>
    <xf numFmtId="0" fontId="3" fillId="0" borderId="4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3" fillId="0" borderId="0" xfId="0" applyFont="1" applyAlignment="1">
      <alignment vertical="top"/>
    </xf>
    <xf numFmtId="0" fontId="17" fillId="2" borderId="0" xfId="31" applyFont="1" applyFill="1" applyAlignment="1">
      <alignment horizontal="right" vertical="center"/>
    </xf>
    <xf numFmtId="0" fontId="18" fillId="2" borderId="0" xfId="31" applyFont="1" applyFill="1" applyAlignment="1">
      <alignment horizontal="left" vertical="center"/>
    </xf>
    <xf numFmtId="0" fontId="19" fillId="0" borderId="0" xfId="31" applyFont="1" applyAlignment="1">
      <alignment vertical="center"/>
    </xf>
    <xf numFmtId="0" fontId="18" fillId="2" borderId="0" xfId="31" applyFont="1" applyFill="1" applyAlignment="1">
      <alignment vertical="center"/>
    </xf>
    <xf numFmtId="0" fontId="18" fillId="3" borderId="0" xfId="31" applyFont="1" applyFill="1" applyAlignment="1">
      <alignment horizontal="center" vertical="center"/>
    </xf>
    <xf numFmtId="0" fontId="18" fillId="3" borderId="0" xfId="31" applyFont="1" applyFill="1"/>
    <xf numFmtId="0" fontId="19" fillId="0" borderId="0" xfId="31" applyFont="1"/>
    <xf numFmtId="0" fontId="20" fillId="4" borderId="0" xfId="31" applyFont="1" applyFill="1"/>
    <xf numFmtId="0" fontId="19" fillId="0" borderId="0" xfId="31" applyFont="1" applyAlignment="1">
      <alignment horizontal="center"/>
    </xf>
    <xf numFmtId="0" fontId="20" fillId="5" borderId="0" xfId="31" applyFont="1" applyFill="1"/>
    <xf numFmtId="4" fontId="19" fillId="0" borderId="0" xfId="31" applyNumberFormat="1" applyFont="1"/>
    <xf numFmtId="0" fontId="2" fillId="2" borderId="0" xfId="31" applyFont="1" applyFill="1" applyAlignment="1">
      <alignment horizontal="left" vertical="center"/>
    </xf>
    <xf numFmtId="0" fontId="19" fillId="0" borderId="0" xfId="31" applyFont="1" applyAlignment="1">
      <alignment horizontal="center" vertical="center"/>
    </xf>
    <xf numFmtId="0" fontId="17" fillId="2" borderId="0" xfId="28" applyFont="1" applyFill="1" applyAlignment="1">
      <alignment horizontal="right" vertical="center"/>
    </xf>
    <xf numFmtId="0" fontId="2" fillId="2" borderId="0" xfId="28" applyFont="1" applyFill="1" applyAlignment="1">
      <alignment horizontal="left" vertical="center"/>
    </xf>
    <xf numFmtId="0" fontId="19" fillId="0" borderId="0" xfId="28" applyFont="1"/>
    <xf numFmtId="0" fontId="18" fillId="3" borderId="0" xfId="28" applyFont="1" applyFill="1" applyAlignment="1">
      <alignment horizontal="center" vertical="center"/>
    </xf>
    <xf numFmtId="0" fontId="18" fillId="3" borderId="0" xfId="28" applyFont="1" applyFill="1"/>
    <xf numFmtId="0" fontId="20" fillId="4" borderId="0" xfId="28" applyFont="1" applyFill="1"/>
    <xf numFmtId="0" fontId="19" fillId="0" borderId="0" xfId="28" applyFont="1" applyAlignment="1">
      <alignment horizontal="center"/>
    </xf>
    <xf numFmtId="4" fontId="19" fillId="0" borderId="0" xfId="28" applyNumberFormat="1" applyFont="1"/>
    <xf numFmtId="0" fontId="19" fillId="0" borderId="0" xfId="28" applyFont="1" applyAlignment="1">
      <alignment vertical="center"/>
    </xf>
    <xf numFmtId="0" fontId="17" fillId="2" borderId="0" xfId="31" applyFont="1" applyFill="1" applyAlignment="1">
      <alignment vertical="center"/>
    </xf>
    <xf numFmtId="0" fontId="13" fillId="0" borderId="0" xfId="32" applyFont="1" applyAlignment="1">
      <alignment vertical="center"/>
    </xf>
    <xf numFmtId="0" fontId="13" fillId="0" borderId="0" xfId="32" applyFont="1"/>
    <xf numFmtId="0" fontId="16" fillId="0" borderId="0" xfId="32" applyFont="1"/>
    <xf numFmtId="0" fontId="13" fillId="0" borderId="0" xfId="32" applyFont="1" applyAlignment="1">
      <alignment horizontal="center" vertical="center"/>
    </xf>
    <xf numFmtId="0" fontId="17" fillId="0" borderId="0" xfId="28" applyFont="1" applyAlignment="1">
      <alignment horizontal="center"/>
    </xf>
    <xf numFmtId="0" fontId="17" fillId="0" borderId="0" xfId="28" applyFont="1"/>
    <xf numFmtId="0" fontId="21" fillId="0" borderId="3" xfId="2" applyFont="1" applyFill="1" applyBorder="1" applyAlignment="1" applyProtection="1">
      <alignment horizontal="center"/>
      <protection locked="0"/>
    </xf>
    <xf numFmtId="0" fontId="21" fillId="0" borderId="4" xfId="2" applyFont="1" applyFill="1" applyBorder="1" applyProtection="1">
      <protection locked="0"/>
    </xf>
    <xf numFmtId="0" fontId="18" fillId="3" borderId="0" xfId="34" applyFont="1" applyFill="1"/>
    <xf numFmtId="0" fontId="20" fillId="4" borderId="0" xfId="34" applyFont="1" applyFill="1"/>
    <xf numFmtId="0" fontId="19" fillId="0" borderId="0" xfId="34" applyFont="1"/>
    <xf numFmtId="0" fontId="3" fillId="0" borderId="0" xfId="34" applyFont="1" applyAlignment="1">
      <alignment horizontal="center" vertical="center"/>
    </xf>
    <xf numFmtId="0" fontId="3" fillId="0" borderId="0" xfId="34" applyFont="1"/>
    <xf numFmtId="0" fontId="3" fillId="0" borderId="0" xfId="34" applyFont="1" applyAlignment="1">
      <alignment wrapText="1"/>
    </xf>
    <xf numFmtId="0" fontId="3" fillId="0" borderId="0" xfId="34" applyFont="1" applyAlignment="1">
      <alignment horizontal="center"/>
    </xf>
    <xf numFmtId="4" fontId="3" fillId="0" borderId="0" xfId="34" applyNumberFormat="1" applyFont="1"/>
    <xf numFmtId="9" fontId="3" fillId="0" borderId="0" xfId="34" applyNumberFormat="1" applyFont="1"/>
    <xf numFmtId="0" fontId="17" fillId="6" borderId="7" xfId="33" applyFont="1" applyFill="1" applyBorder="1" applyAlignment="1">
      <alignment vertical="center"/>
    </xf>
    <xf numFmtId="0" fontId="13" fillId="0" borderId="0" xfId="33" applyFont="1"/>
    <xf numFmtId="0" fontId="17" fillId="0" borderId="8" xfId="33" applyFont="1" applyBorder="1" applyAlignment="1">
      <alignment vertical="center"/>
    </xf>
    <xf numFmtId="0" fontId="17" fillId="0" borderId="8" xfId="33" applyFont="1" applyBorder="1" applyAlignment="1">
      <alignment horizontal="right" vertical="center"/>
    </xf>
    <xf numFmtId="0" fontId="13" fillId="0" borderId="7" xfId="33" applyFont="1" applyBorder="1"/>
    <xf numFmtId="0" fontId="19" fillId="0" borderId="9" xfId="33" applyFont="1" applyBorder="1" applyAlignment="1">
      <alignment horizontal="left" vertical="center" wrapText="1" indent="1"/>
    </xf>
    <xf numFmtId="0" fontId="19" fillId="0" borderId="7" xfId="33" applyFont="1" applyBorder="1" applyAlignment="1">
      <alignment horizontal="left" vertical="center"/>
    </xf>
    <xf numFmtId="0" fontId="19" fillId="0" borderId="8" xfId="33" applyFont="1" applyBorder="1" applyAlignment="1">
      <alignment horizontal="left" vertical="center" indent="1"/>
    </xf>
    <xf numFmtId="0" fontId="19" fillId="0" borderId="8" xfId="33" applyFont="1" applyBorder="1" applyAlignment="1">
      <alignment horizontal="left" vertical="center" wrapText="1"/>
    </xf>
    <xf numFmtId="4" fontId="19" fillId="0" borderId="8" xfId="33" applyNumberFormat="1" applyFont="1" applyBorder="1" applyAlignment="1">
      <alignment horizontal="right" vertical="center" wrapText="1" indent="1"/>
    </xf>
    <xf numFmtId="0" fontId="17" fillId="0" borderId="7" xfId="33" applyFont="1" applyBorder="1" applyAlignment="1">
      <alignment vertical="center"/>
    </xf>
    <xf numFmtId="0" fontId="3" fillId="0" borderId="7" xfId="33" applyFont="1" applyBorder="1" applyAlignment="1">
      <alignment horizontal="left" vertical="center"/>
    </xf>
    <xf numFmtId="0" fontId="3" fillId="0" borderId="7" xfId="33" applyFont="1" applyBorder="1" applyAlignment="1">
      <alignment horizontal="left"/>
    </xf>
    <xf numFmtId="0" fontId="19" fillId="0" borderId="8" xfId="33" applyFont="1" applyBorder="1" applyAlignment="1">
      <alignment horizontal="left" vertical="center"/>
    </xf>
    <xf numFmtId="4" fontId="19" fillId="0" borderId="10" xfId="33" applyNumberFormat="1" applyFont="1" applyBorder="1" applyAlignment="1">
      <alignment horizontal="right" vertical="center" indent="1"/>
    </xf>
    <xf numFmtId="0" fontId="17" fillId="6" borderId="11" xfId="33" applyFont="1" applyFill="1" applyBorder="1" applyAlignment="1">
      <alignment vertical="center"/>
    </xf>
    <xf numFmtId="0" fontId="3" fillId="0" borderId="8" xfId="33" applyFont="1" applyBorder="1" applyAlignment="1">
      <alignment horizontal="left" vertical="center" indent="1"/>
    </xf>
    <xf numFmtId="0" fontId="3" fillId="0" borderId="7" xfId="33" applyFont="1" applyBorder="1" applyAlignment="1">
      <alignment vertical="center"/>
    </xf>
    <xf numFmtId="0" fontId="3" fillId="0" borderId="9" xfId="33" applyFont="1" applyBorder="1" applyAlignment="1">
      <alignment horizontal="left" vertical="center" wrapText="1" indent="1"/>
    </xf>
    <xf numFmtId="0" fontId="13" fillId="0" borderId="8" xfId="33" applyFont="1" applyBorder="1"/>
    <xf numFmtId="4" fontId="17" fillId="0" borderId="8" xfId="33" applyNumberFormat="1" applyFont="1" applyBorder="1" applyAlignment="1">
      <alignment horizontal="right" vertical="center"/>
    </xf>
    <xf numFmtId="0" fontId="17" fillId="0" borderId="9" xfId="33" applyFont="1" applyBorder="1" applyAlignment="1">
      <alignment vertical="center"/>
    </xf>
    <xf numFmtId="0" fontId="19" fillId="0" borderId="8" xfId="33" applyFont="1" applyBorder="1" applyAlignment="1">
      <alignment vertical="center"/>
    </xf>
    <xf numFmtId="4" fontId="19" fillId="0" borderId="8" xfId="33" applyNumberFormat="1" applyFont="1" applyBorder="1" applyAlignment="1">
      <alignment horizontal="right" vertical="center"/>
    </xf>
    <xf numFmtId="0" fontId="17" fillId="7" borderId="7" xfId="33" applyFont="1" applyFill="1" applyBorder="1" applyAlignment="1">
      <alignment vertical="center"/>
    </xf>
    <xf numFmtId="0" fontId="17" fillId="6" borderId="12" xfId="33" applyFont="1" applyFill="1" applyBorder="1" applyAlignment="1">
      <alignment vertical="center"/>
    </xf>
    <xf numFmtId="0" fontId="3" fillId="0" borderId="9" xfId="33" applyFont="1" applyBorder="1" applyAlignment="1">
      <alignment horizontal="left" vertical="center" indent="1"/>
    </xf>
    <xf numFmtId="0" fontId="3" fillId="0" borderId="8" xfId="33" applyFont="1" applyBorder="1" applyAlignment="1">
      <alignment vertical="center"/>
    </xf>
    <xf numFmtId="4" fontId="3" fillId="0" borderId="8" xfId="33" applyNumberFormat="1" applyFont="1" applyBorder="1" applyAlignment="1">
      <alignment horizontal="right" vertical="center"/>
    </xf>
    <xf numFmtId="0" fontId="2" fillId="0" borderId="7" xfId="33" applyFont="1" applyBorder="1" applyAlignment="1">
      <alignment vertical="center"/>
    </xf>
    <xf numFmtId="0" fontId="2" fillId="0" borderId="9" xfId="33" applyFont="1" applyBorder="1" applyAlignment="1">
      <alignment vertical="center"/>
    </xf>
    <xf numFmtId="49" fontId="3" fillId="0" borderId="7" xfId="33" applyNumberFormat="1" applyFont="1" applyBorder="1"/>
    <xf numFmtId="0" fontId="3" fillId="0" borderId="8" xfId="33" applyFont="1" applyBorder="1"/>
    <xf numFmtId="9" fontId="3" fillId="0" borderId="0" xfId="50" applyFont="1"/>
    <xf numFmtId="0" fontId="16" fillId="8" borderId="0" xfId="0" applyFont="1" applyFill="1" applyAlignment="1">
      <alignment horizontal="center" vertical="center"/>
    </xf>
    <xf numFmtId="0" fontId="2" fillId="8" borderId="0" xfId="27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2" fillId="0" borderId="0" xfId="27" applyFont="1" applyAlignment="1">
      <alignment vertical="top"/>
    </xf>
    <xf numFmtId="0" fontId="18" fillId="3" borderId="0" xfId="31" applyFont="1" applyFill="1" applyAlignment="1">
      <alignment horizontal="center" vertical="top"/>
    </xf>
    <xf numFmtId="0" fontId="1" fillId="0" borderId="0" xfId="27" applyFont="1" applyAlignment="1">
      <alignment horizontal="left" vertical="top" indent="1"/>
    </xf>
    <xf numFmtId="0" fontId="13" fillId="0" borderId="0" xfId="0" applyFont="1" applyAlignment="1">
      <alignment horizontal="center" vertical="top"/>
    </xf>
    <xf numFmtId="0" fontId="1" fillId="0" borderId="0" xfId="27" applyFont="1" applyAlignment="1">
      <alignment horizontal="left" vertical="top" wrapText="1" indent="1"/>
    </xf>
    <xf numFmtId="0" fontId="3" fillId="0" borderId="0" xfId="27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13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27" applyFont="1" applyAlignment="1">
      <alignment horizontal="left" vertical="top" inden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18" fillId="3" borderId="0" xfId="34" applyFont="1" applyFill="1" applyAlignment="1">
      <alignment horizontal="center" vertical="top"/>
    </xf>
    <xf numFmtId="0" fontId="13" fillId="0" borderId="0" xfId="27" applyFont="1" applyAlignment="1">
      <alignment horizontal="left" vertical="top" indent="1"/>
    </xf>
    <xf numFmtId="0" fontId="6" fillId="0" borderId="0" xfId="27" applyFont="1" applyAlignment="1">
      <alignment horizontal="left" vertical="top" wrapText="1" indent="1"/>
    </xf>
    <xf numFmtId="0" fontId="2" fillId="8" borderId="0" xfId="27" applyFont="1" applyFill="1" applyAlignment="1">
      <alignment horizontal="centerContinuous" vertical="center" wrapText="1"/>
    </xf>
    <xf numFmtId="0" fontId="13" fillId="8" borderId="0" xfId="0" applyFont="1" applyFill="1" applyAlignment="1">
      <alignment horizontal="centerContinuous"/>
    </xf>
    <xf numFmtId="0" fontId="22" fillId="8" borderId="0" xfId="0" applyFont="1" applyFill="1" applyAlignment="1">
      <alignment horizontal="centerContinuous"/>
    </xf>
    <xf numFmtId="0" fontId="2" fillId="0" borderId="0" xfId="27" applyFont="1"/>
    <xf numFmtId="0" fontId="3" fillId="0" borderId="0" xfId="27" applyFont="1"/>
    <xf numFmtId="0" fontId="3" fillId="0" borderId="0" xfId="27" applyFont="1" applyAlignment="1">
      <alignment horizontal="left"/>
    </xf>
    <xf numFmtId="0" fontId="3" fillId="0" borderId="0" xfId="27" applyFont="1" applyAlignment="1">
      <alignment horizontal="left" wrapText="1"/>
    </xf>
    <xf numFmtId="0" fontId="3" fillId="0" borderId="0" xfId="27" quotePrefix="1" applyFont="1" applyAlignment="1">
      <alignment horizontal="left" vertical="top" wrapText="1" indent="1"/>
    </xf>
    <xf numFmtId="0" fontId="3" fillId="0" borderId="0" xfId="27" quotePrefix="1" applyFont="1" applyAlignment="1">
      <alignment horizontal="left" vertical="top" indent="1"/>
    </xf>
    <xf numFmtId="0" fontId="3" fillId="0" borderId="0" xfId="27" applyFont="1" applyAlignment="1">
      <alignment horizontal="left" vertical="top"/>
    </xf>
    <xf numFmtId="0" fontId="3" fillId="0" borderId="0" xfId="27" applyFont="1" applyAlignment="1">
      <alignment horizontal="left" indent="1"/>
    </xf>
    <xf numFmtId="0" fontId="3" fillId="0" borderId="0" xfId="27" applyFont="1" applyAlignment="1">
      <alignment wrapText="1"/>
    </xf>
    <xf numFmtId="0" fontId="3" fillId="0" borderId="0" xfId="27" quotePrefix="1" applyFont="1" applyAlignment="1">
      <alignment horizontal="left" wrapText="1" indent="1"/>
    </xf>
    <xf numFmtId="49" fontId="3" fillId="0" borderId="7" xfId="33" applyNumberFormat="1" applyFont="1" applyBorder="1" applyAlignment="1">
      <alignment vertical="center"/>
    </xf>
    <xf numFmtId="0" fontId="20" fillId="4" borderId="0" xfId="28" applyFont="1" applyFill="1" applyAlignment="1">
      <alignment horizontal="center"/>
    </xf>
    <xf numFmtId="4" fontId="17" fillId="0" borderId="0" xfId="28" applyNumberFormat="1" applyFont="1"/>
    <xf numFmtId="0" fontId="17" fillId="0" borderId="0" xfId="28" applyFont="1" applyAlignment="1">
      <alignment horizontal="left" indent="1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0" fontId="2" fillId="7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28" applyFont="1"/>
    <xf numFmtId="0" fontId="3" fillId="0" borderId="0" xfId="28" applyFont="1"/>
    <xf numFmtId="4" fontId="13" fillId="0" borderId="0" xfId="26" applyNumberFormat="1" applyFont="1" applyAlignment="1" applyProtection="1">
      <alignment vertical="top"/>
      <protection locked="0"/>
    </xf>
    <xf numFmtId="0" fontId="17" fillId="0" borderId="0" xfId="28" quotePrefix="1" applyFont="1" applyAlignment="1">
      <alignment horizontal="left" indent="1"/>
    </xf>
    <xf numFmtId="0" fontId="20" fillId="4" borderId="0" xfId="28" applyFont="1" applyFill="1" applyAlignment="1">
      <alignment horizontal="center" vertical="center"/>
    </xf>
    <xf numFmtId="3" fontId="17" fillId="6" borderId="11" xfId="33" applyNumberFormat="1" applyFont="1" applyFill="1" applyBorder="1" applyAlignment="1">
      <alignment horizontal="right" vertical="center" wrapText="1" indent="1"/>
    </xf>
    <xf numFmtId="3" fontId="17" fillId="0" borderId="11" xfId="33" applyNumberFormat="1" applyFont="1" applyBorder="1" applyAlignment="1">
      <alignment horizontal="right" vertical="center" wrapText="1" indent="1"/>
    </xf>
    <xf numFmtId="3" fontId="19" fillId="0" borderId="11" xfId="33" applyNumberFormat="1" applyFont="1" applyBorder="1" applyAlignment="1">
      <alignment horizontal="right" vertical="center" wrapText="1" indent="1"/>
    </xf>
    <xf numFmtId="3" fontId="19" fillId="0" borderId="11" xfId="33" applyNumberFormat="1" applyFont="1" applyBorder="1" applyAlignment="1">
      <alignment horizontal="right" vertical="center" indent="1"/>
    </xf>
    <xf numFmtId="3" fontId="17" fillId="6" borderId="11" xfId="33" applyNumberFormat="1" applyFont="1" applyFill="1" applyBorder="1" applyAlignment="1">
      <alignment horizontal="right" vertical="center"/>
    </xf>
    <xf numFmtId="3" fontId="3" fillId="0" borderId="11" xfId="33" applyNumberFormat="1" applyFont="1" applyBorder="1" applyAlignment="1">
      <alignment horizontal="right" vertical="center" wrapText="1" indent="1"/>
    </xf>
    <xf numFmtId="3" fontId="2" fillId="0" borderId="11" xfId="33" applyNumberFormat="1" applyFont="1" applyBorder="1" applyAlignment="1">
      <alignment horizontal="right" vertical="center" wrapText="1" indent="1"/>
    </xf>
    <xf numFmtId="3" fontId="3" fillId="0" borderId="11" xfId="33" applyNumberFormat="1" applyFont="1" applyBorder="1" applyAlignment="1">
      <alignment horizontal="right" vertical="center" indent="1"/>
    </xf>
    <xf numFmtId="0" fontId="17" fillId="0" borderId="0" xfId="26" applyFont="1" applyAlignment="1">
      <alignment horizontal="center"/>
    </xf>
    <xf numFmtId="0" fontId="17" fillId="0" borderId="0" xfId="26" applyFont="1"/>
    <xf numFmtId="4" fontId="17" fillId="0" borderId="0" xfId="18" applyNumberFormat="1" applyFont="1" applyFill="1"/>
    <xf numFmtId="0" fontId="19" fillId="0" borderId="0" xfId="26" applyFont="1" applyAlignment="1">
      <alignment horizontal="center"/>
    </xf>
    <xf numFmtId="0" fontId="19" fillId="0" borderId="0" xfId="26" applyFont="1"/>
    <xf numFmtId="4" fontId="19" fillId="0" borderId="0" xfId="18" applyNumberFormat="1" applyFont="1" applyFill="1"/>
    <xf numFmtId="0" fontId="2" fillId="0" borderId="0" xfId="26" applyFont="1"/>
    <xf numFmtId="4" fontId="17" fillId="0" borderId="0" xfId="3" applyNumberFormat="1" applyFont="1" applyFill="1"/>
    <xf numFmtId="0" fontId="3" fillId="0" borderId="0" xfId="26" applyFont="1"/>
    <xf numFmtId="4" fontId="19" fillId="0" borderId="0" xfId="3" applyNumberFormat="1" applyFont="1" applyFill="1"/>
    <xf numFmtId="0" fontId="17" fillId="0" borderId="0" xfId="26" applyFont="1" applyAlignment="1">
      <alignment horizontal="left" indent="1"/>
    </xf>
    <xf numFmtId="4" fontId="17" fillId="0" borderId="0" xfId="26" applyNumberFormat="1" applyFont="1"/>
    <xf numFmtId="0" fontId="16" fillId="6" borderId="12" xfId="33" applyFont="1" applyFill="1" applyBorder="1" applyAlignment="1">
      <alignment vertical="center"/>
    </xf>
    <xf numFmtId="0" fontId="16" fillId="6" borderId="15" xfId="33" applyFont="1" applyFill="1" applyBorder="1" applyAlignment="1">
      <alignment vertical="center"/>
    </xf>
    <xf numFmtId="0" fontId="17" fillId="0" borderId="7" xfId="33" applyFont="1" applyBorder="1" applyAlignment="1">
      <alignment horizontal="center" vertical="center"/>
    </xf>
    <xf numFmtId="0" fontId="3" fillId="0" borderId="11" xfId="33" applyFont="1" applyBorder="1" applyAlignment="1">
      <alignment horizontal="left" vertical="center" indent="1"/>
    </xf>
    <xf numFmtId="4" fontId="19" fillId="0" borderId="11" xfId="33" applyNumberFormat="1" applyFont="1" applyBorder="1" applyAlignment="1">
      <alignment horizontal="right" vertical="center" wrapText="1" indent="1"/>
    </xf>
    <xf numFmtId="0" fontId="17" fillId="0" borderId="16" xfId="33" applyFont="1" applyBorder="1" applyAlignment="1">
      <alignment horizontal="center" vertical="center"/>
    </xf>
    <xf numFmtId="4" fontId="19" fillId="0" borderId="9" xfId="33" applyNumberFormat="1" applyFont="1" applyBorder="1" applyAlignment="1">
      <alignment horizontal="right" vertical="center" wrapText="1" indent="1"/>
    </xf>
    <xf numFmtId="0" fontId="2" fillId="0" borderId="11" xfId="28" applyFont="1" applyBorder="1" applyAlignment="1">
      <alignment horizontal="center" vertical="center"/>
    </xf>
    <xf numFmtId="0" fontId="13" fillId="0" borderId="0" xfId="49"/>
    <xf numFmtId="0" fontId="3" fillId="0" borderId="0" xfId="27" applyFont="1" applyAlignment="1" applyProtection="1">
      <alignment vertical="top"/>
      <protection locked="0"/>
    </xf>
    <xf numFmtId="0" fontId="3" fillId="0" borderId="0" xfId="27" applyFont="1" applyAlignment="1" applyProtection="1">
      <alignment horizontal="right" vertical="top"/>
      <protection locked="0"/>
    </xf>
    <xf numFmtId="0" fontId="4" fillId="0" borderId="0" xfId="27" applyAlignment="1" applyProtection="1">
      <alignment horizontal="left" vertical="top" indent="1"/>
      <protection locked="0"/>
    </xf>
    <xf numFmtId="0" fontId="18" fillId="2" borderId="0" xfId="31" applyFont="1" applyFill="1" applyAlignment="1">
      <alignment horizontal="center" vertical="center"/>
    </xf>
    <xf numFmtId="0" fontId="17" fillId="2" borderId="0" xfId="31" applyFont="1" applyFill="1" applyAlignment="1">
      <alignment horizontal="center" vertical="center"/>
    </xf>
    <xf numFmtId="0" fontId="2" fillId="2" borderId="0" xfId="31" applyFont="1" applyFill="1" applyAlignment="1">
      <alignment horizontal="center" vertical="center"/>
    </xf>
    <xf numFmtId="0" fontId="2" fillId="2" borderId="0" xfId="31" applyFont="1" applyFill="1" applyAlignment="1">
      <alignment vertical="center"/>
    </xf>
    <xf numFmtId="0" fontId="17" fillId="2" borderId="0" xfId="28" applyFont="1" applyFill="1" applyAlignment="1">
      <alignment horizontal="center" vertical="center"/>
    </xf>
    <xf numFmtId="0" fontId="16" fillId="6" borderId="16" xfId="33" applyFont="1" applyFill="1" applyBorder="1" applyAlignment="1">
      <alignment horizontal="center" vertical="center"/>
    </xf>
    <xf numFmtId="0" fontId="16" fillId="6" borderId="10" xfId="33" applyFont="1" applyFill="1" applyBorder="1" applyAlignment="1">
      <alignment horizontal="center" vertical="center"/>
    </xf>
    <xf numFmtId="0" fontId="16" fillId="6" borderId="17" xfId="33" applyFont="1" applyFill="1" applyBorder="1" applyAlignment="1">
      <alignment horizontal="center" vertical="center"/>
    </xf>
    <xf numFmtId="0" fontId="16" fillId="6" borderId="18" xfId="33" applyFont="1" applyFill="1" applyBorder="1" applyAlignment="1">
      <alignment horizontal="center" vertical="center"/>
    </xf>
    <xf numFmtId="0" fontId="16" fillId="6" borderId="0" xfId="33" applyFont="1" applyFill="1" applyAlignment="1">
      <alignment horizontal="center" vertical="center"/>
    </xf>
    <xf numFmtId="0" fontId="16" fillId="6" borderId="19" xfId="33" applyFont="1" applyFill="1" applyBorder="1" applyAlignment="1">
      <alignment horizontal="center" vertical="center"/>
    </xf>
    <xf numFmtId="0" fontId="16" fillId="6" borderId="12" xfId="33" applyFont="1" applyFill="1" applyBorder="1" applyAlignment="1">
      <alignment horizontal="center" vertical="center"/>
    </xf>
    <xf numFmtId="0" fontId="16" fillId="6" borderId="20" xfId="33" applyFont="1" applyFill="1" applyBorder="1" applyAlignment="1">
      <alignment horizontal="center" vertical="center"/>
    </xf>
    <xf numFmtId="0" fontId="16" fillId="6" borderId="15" xfId="33" applyFont="1" applyFill="1" applyBorder="1" applyAlignment="1">
      <alignment horizontal="center" vertical="center"/>
    </xf>
    <xf numFmtId="0" fontId="2" fillId="6" borderId="16" xfId="33" applyFont="1" applyFill="1" applyBorder="1" applyAlignment="1" applyProtection="1">
      <alignment horizontal="center" vertical="center" wrapText="1"/>
      <protection locked="0"/>
    </xf>
    <xf numFmtId="0" fontId="2" fillId="6" borderId="10" xfId="33" applyFont="1" applyFill="1" applyBorder="1" applyAlignment="1" applyProtection="1">
      <alignment horizontal="center" vertical="center" wrapText="1"/>
      <protection locked="0"/>
    </xf>
    <xf numFmtId="0" fontId="2" fillId="6" borderId="17" xfId="33" applyFont="1" applyFill="1" applyBorder="1" applyAlignment="1" applyProtection="1">
      <alignment horizontal="center" vertical="center" wrapText="1"/>
      <protection locked="0"/>
    </xf>
    <xf numFmtId="0" fontId="2" fillId="6" borderId="18" xfId="33" applyFont="1" applyFill="1" applyBorder="1" applyAlignment="1" applyProtection="1">
      <alignment horizontal="center" vertical="center" wrapText="1"/>
      <protection locked="0"/>
    </xf>
    <xf numFmtId="0" fontId="2" fillId="6" borderId="0" xfId="33" applyFont="1" applyFill="1" applyAlignment="1" applyProtection="1">
      <alignment horizontal="center" vertical="center" wrapText="1"/>
      <protection locked="0"/>
    </xf>
    <xf numFmtId="0" fontId="2" fillId="6" borderId="19" xfId="33" applyFont="1" applyFill="1" applyBorder="1" applyAlignment="1" applyProtection="1">
      <alignment horizontal="center" vertical="center" wrapText="1"/>
      <protection locked="0"/>
    </xf>
    <xf numFmtId="0" fontId="17" fillId="2" borderId="0" xfId="28" applyFont="1" applyFill="1" applyAlignment="1">
      <alignment vertical="center"/>
    </xf>
    <xf numFmtId="0" fontId="17" fillId="2" borderId="0" xfId="28" applyFont="1" applyFill="1" applyAlignment="1">
      <alignment horizontal="center"/>
    </xf>
    <xf numFmtId="0" fontId="17" fillId="2" borderId="0" xfId="28" applyFont="1" applyFill="1"/>
    <xf numFmtId="0" fontId="3" fillId="0" borderId="0" xfId="27" applyFont="1" applyAlignment="1">
      <alignment horizontal="left" vertical="center" wrapText="1"/>
    </xf>
    <xf numFmtId="0" fontId="3" fillId="0" borderId="0" xfId="27" applyFont="1" applyAlignment="1">
      <alignment horizontal="left" vertical="top" wrapText="1"/>
    </xf>
  </cellXfs>
  <cellStyles count="52">
    <cellStyle name="Euro" xfId="1"/>
    <cellStyle name="Hipervínculo" xfId="2" builtinId="8"/>
    <cellStyle name="Millares" xfId="3" builtinId="3"/>
    <cellStyle name="Millares 2" xfId="4"/>
    <cellStyle name="Millares 2 2" xfId="5"/>
    <cellStyle name="Millares 2 2 2" xfId="6"/>
    <cellStyle name="Millares 2 2 3" xfId="7"/>
    <cellStyle name="Millares 2 2 4" xfId="8"/>
    <cellStyle name="Millares 2 3" xfId="9"/>
    <cellStyle name="Millares 2 3 2" xfId="10"/>
    <cellStyle name="Millares 2 3 3" xfId="11"/>
    <cellStyle name="Millares 2 3 4" xfId="12"/>
    <cellStyle name="Millares 2 4" xfId="13"/>
    <cellStyle name="Millares 2 4 2" xfId="14"/>
    <cellStyle name="Millares 2 5" xfId="15"/>
    <cellStyle name="Millares 2 6" xfId="16"/>
    <cellStyle name="Millares 2 7" xfId="17"/>
    <cellStyle name="Millares 3" xfId="18"/>
    <cellStyle name="Millares 3 2" xfId="19"/>
    <cellStyle name="Millares 3 3" xfId="20"/>
    <cellStyle name="Millares 3 4" xfId="21"/>
    <cellStyle name="Millares 4" xfId="22"/>
    <cellStyle name="Moneda 2" xfId="23"/>
    <cellStyle name="Moneda 2 2" xfId="24"/>
    <cellStyle name="Moneda 2 3" xfId="25"/>
    <cellStyle name="Normal" xfId="0" builtinId="0"/>
    <cellStyle name="Normal 2" xfId="26"/>
    <cellStyle name="Normal 2 2" xfId="27"/>
    <cellStyle name="Normal 2 3" xfId="28"/>
    <cellStyle name="Normal 2 3 2" xfId="29"/>
    <cellStyle name="Normal 2 4" xfId="30"/>
    <cellStyle name="Normal 3" xfId="31"/>
    <cellStyle name="Normal 3 2" xfId="32"/>
    <cellStyle name="Normal 3 2 2" xfId="33"/>
    <cellStyle name="Normal 3 3" xfId="34"/>
    <cellStyle name="Normal 3 3 2" xfId="35"/>
    <cellStyle name="Normal 4" xfId="36"/>
    <cellStyle name="Normal 4 2" xfId="37"/>
    <cellStyle name="Normal 4 3" xfId="38"/>
    <cellStyle name="Normal 5" xfId="39"/>
    <cellStyle name="Normal 5 2" xfId="40"/>
    <cellStyle name="Normal 5 3" xfId="41"/>
    <cellStyle name="Normal 56" xfId="42"/>
    <cellStyle name="Normal 6" xfId="43"/>
    <cellStyle name="Normal 6 2" xfId="44"/>
    <cellStyle name="Normal 6 2 2" xfId="45"/>
    <cellStyle name="Normal 6 2 3" xfId="46"/>
    <cellStyle name="Normal 6 3" xfId="47"/>
    <cellStyle name="Normal 6 4" xfId="48"/>
    <cellStyle name="Normal 7" xfId="49"/>
    <cellStyle name="Porcentaje" xfId="50" builtinId="5"/>
    <cellStyle name="Porcentaje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1"/>
  <sheetViews>
    <sheetView view="pageBreakPreview" zoomScaleNormal="100" zoomScaleSheetLayoutView="100" workbookViewId="0">
      <pane ySplit="5" topLeftCell="A30" activePane="bottomLeft" state="frozen"/>
      <selection activeCell="A14" sqref="A14:B14"/>
      <selection pane="bottomLeft" activeCell="B44" sqref="B44:D51"/>
    </sheetView>
  </sheetViews>
  <sheetFormatPr baseColWidth="10" defaultColWidth="12.85546875" defaultRowHeight="11.25" x14ac:dyDescent="0.2"/>
  <cols>
    <col min="1" max="1" width="14.570312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2" t="s">
        <v>667</v>
      </c>
      <c r="B1" s="162"/>
      <c r="C1" s="17"/>
      <c r="D1" s="14" t="s">
        <v>601</v>
      </c>
      <c r="E1" s="15">
        <v>2024</v>
      </c>
    </row>
    <row r="2" spans="1:5" ht="18.95" customHeight="1" x14ac:dyDescent="0.2">
      <c r="A2" s="163" t="s">
        <v>600</v>
      </c>
      <c r="B2" s="163"/>
      <c r="C2" s="36"/>
      <c r="D2" s="14" t="s">
        <v>602</v>
      </c>
      <c r="E2" s="17" t="s">
        <v>607</v>
      </c>
    </row>
    <row r="3" spans="1:5" ht="18.95" customHeight="1" x14ac:dyDescent="0.2">
      <c r="A3" s="162" t="s">
        <v>668</v>
      </c>
      <c r="B3" s="162"/>
      <c r="C3" s="17"/>
      <c r="D3" s="14" t="s">
        <v>603</v>
      </c>
      <c r="E3" s="15">
        <v>1</v>
      </c>
    </row>
    <row r="4" spans="1:5" ht="18.95" customHeight="1" x14ac:dyDescent="0.2">
      <c r="A4" s="162" t="s">
        <v>622</v>
      </c>
      <c r="B4" s="162"/>
      <c r="C4" s="162"/>
      <c r="D4" s="162"/>
      <c r="E4" s="162"/>
    </row>
    <row r="5" spans="1:5" ht="15" customHeight="1" x14ac:dyDescent="0.2">
      <c r="A5" s="124" t="s">
        <v>41</v>
      </c>
      <c r="B5" s="123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568</v>
      </c>
      <c r="B10" s="44" t="s">
        <v>303</v>
      </c>
    </row>
    <row r="11" spans="1:5" x14ac:dyDescent="0.2">
      <c r="A11" s="43" t="s">
        <v>569</v>
      </c>
      <c r="B11" s="44" t="s">
        <v>570</v>
      </c>
    </row>
    <row r="12" spans="1:5" x14ac:dyDescent="0.2">
      <c r="A12" s="43" t="s">
        <v>571</v>
      </c>
      <c r="B12" s="44" t="s">
        <v>340</v>
      </c>
    </row>
    <row r="13" spans="1:5" x14ac:dyDescent="0.2">
      <c r="A13" s="43" t="s">
        <v>572</v>
      </c>
      <c r="B13" s="44" t="s">
        <v>357</v>
      </c>
    </row>
    <row r="14" spans="1:5" x14ac:dyDescent="0.2">
      <c r="A14" s="43" t="s">
        <v>1</v>
      </c>
      <c r="B14" s="44" t="s">
        <v>2</v>
      </c>
    </row>
    <row r="15" spans="1:5" x14ac:dyDescent="0.2">
      <c r="A15" s="43" t="s">
        <v>3</v>
      </c>
      <c r="B15" s="44" t="s">
        <v>4</v>
      </c>
    </row>
    <row r="16" spans="1:5" x14ac:dyDescent="0.2">
      <c r="A16" s="43" t="s">
        <v>5</v>
      </c>
      <c r="B16" s="44" t="s">
        <v>6</v>
      </c>
    </row>
    <row r="17" spans="1:2" x14ac:dyDescent="0.2">
      <c r="A17" s="43" t="s">
        <v>130</v>
      </c>
      <c r="B17" s="44" t="s">
        <v>582</v>
      </c>
    </row>
    <row r="18" spans="1:2" x14ac:dyDescent="0.2">
      <c r="A18" s="43" t="s">
        <v>7</v>
      </c>
      <c r="B18" s="44" t="s">
        <v>583</v>
      </c>
    </row>
    <row r="19" spans="1:2" x14ac:dyDescent="0.2">
      <c r="A19" s="43" t="s">
        <v>8</v>
      </c>
      <c r="B19" s="44" t="s">
        <v>129</v>
      </c>
    </row>
    <row r="20" spans="1:2" x14ac:dyDescent="0.2">
      <c r="A20" s="43" t="s">
        <v>9</v>
      </c>
      <c r="B20" s="44" t="s">
        <v>10</v>
      </c>
    </row>
    <row r="21" spans="1:2" x14ac:dyDescent="0.2">
      <c r="A21" s="43" t="s">
        <v>11</v>
      </c>
      <c r="B21" s="44" t="s">
        <v>12</v>
      </c>
    </row>
    <row r="22" spans="1:2" x14ac:dyDescent="0.2">
      <c r="A22" s="43" t="s">
        <v>13</v>
      </c>
      <c r="B22" s="44" t="s">
        <v>14</v>
      </c>
    </row>
    <row r="23" spans="1:2" x14ac:dyDescent="0.2">
      <c r="A23" s="43" t="s">
        <v>15</v>
      </c>
      <c r="B23" s="44" t="s">
        <v>16</v>
      </c>
    </row>
    <row r="24" spans="1:2" x14ac:dyDescent="0.2">
      <c r="A24" s="43" t="s">
        <v>17</v>
      </c>
      <c r="B24" s="44" t="s">
        <v>584</v>
      </c>
    </row>
    <row r="25" spans="1:2" x14ac:dyDescent="0.2">
      <c r="A25" s="43" t="s">
        <v>18</v>
      </c>
      <c r="B25" s="44" t="s">
        <v>19</v>
      </c>
    </row>
    <row r="26" spans="1:2" x14ac:dyDescent="0.2">
      <c r="A26" s="43" t="s">
        <v>20</v>
      </c>
      <c r="B26" s="44" t="s">
        <v>182</v>
      </c>
    </row>
    <row r="27" spans="1:2" x14ac:dyDescent="0.2">
      <c r="A27" s="43" t="s">
        <v>21</v>
      </c>
      <c r="B27" s="44" t="s">
        <v>22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4" x14ac:dyDescent="0.2">
      <c r="A33" s="7"/>
      <c r="B33" s="10"/>
    </row>
    <row r="34" spans="1:4" x14ac:dyDescent="0.2">
      <c r="A34" s="7"/>
      <c r="B34" s="9"/>
    </row>
    <row r="35" spans="1:4" x14ac:dyDescent="0.2">
      <c r="A35" s="43" t="s">
        <v>48</v>
      </c>
      <c r="B35" s="44" t="s">
        <v>43</v>
      </c>
    </row>
    <row r="36" spans="1:4" x14ac:dyDescent="0.2">
      <c r="A36" s="43" t="s">
        <v>49</v>
      </c>
      <c r="B36" s="44" t="s">
        <v>44</v>
      </c>
    </row>
    <row r="37" spans="1:4" x14ac:dyDescent="0.2">
      <c r="A37" s="7"/>
      <c r="B37" s="10"/>
    </row>
    <row r="38" spans="1:4" x14ac:dyDescent="0.2">
      <c r="A38" s="7"/>
      <c r="B38" s="8" t="s">
        <v>46</v>
      </c>
    </row>
    <row r="39" spans="1:4" x14ac:dyDescent="0.2">
      <c r="A39" s="7" t="s">
        <v>47</v>
      </c>
      <c r="B39" s="44" t="s">
        <v>32</v>
      </c>
    </row>
    <row r="40" spans="1:4" x14ac:dyDescent="0.2">
      <c r="A40" s="7"/>
      <c r="B40" s="44" t="s">
        <v>623</v>
      </c>
    </row>
    <row r="41" spans="1:4" ht="12" thickBot="1" x14ac:dyDescent="0.25">
      <c r="A41" s="11"/>
      <c r="B41" s="12"/>
    </row>
    <row r="44" spans="1:4" ht="12.75" x14ac:dyDescent="0.2">
      <c r="B44" s="161" t="s">
        <v>624</v>
      </c>
      <c r="C44" s="158"/>
      <c r="D44" s="158"/>
    </row>
    <row r="46" spans="1:4" x14ac:dyDescent="0.2">
      <c r="B46" s="159" t="s">
        <v>669</v>
      </c>
      <c r="C46" s="159" t="s">
        <v>670</v>
      </c>
      <c r="D46" s="158"/>
    </row>
    <row r="47" spans="1:4" x14ac:dyDescent="0.2">
      <c r="B47" s="159" t="s">
        <v>671</v>
      </c>
      <c r="C47" s="159" t="s">
        <v>672</v>
      </c>
      <c r="D47" s="158"/>
    </row>
    <row r="50" spans="2:4" x14ac:dyDescent="0.2">
      <c r="B50" s="160" t="s">
        <v>673</v>
      </c>
      <c r="C50" s="158"/>
      <c r="D50" s="158"/>
    </row>
    <row r="51" spans="2:4" x14ac:dyDescent="0.2">
      <c r="B51" s="160" t="s">
        <v>674</v>
      </c>
      <c r="C51" s="158"/>
      <c r="D51" s="158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10" location="ACT!A8" display="ACT-01"/>
    <hyperlink ref="A11" location="ACT!A56" display="ACT-02"/>
    <hyperlink ref="A12" location="ACT!A71" display="ACT-03"/>
    <hyperlink ref="A13" location="ACT!A96" display="ACT-04"/>
    <hyperlink ref="A14" location="ESF!A6" display="ESF-01"/>
    <hyperlink ref="A15" location="ESF!A13" display="ESF-02"/>
    <hyperlink ref="A16" location="ESF!A18" display="ESF-03"/>
    <hyperlink ref="A17" location="ESF!A30" display="ESF-04"/>
    <hyperlink ref="A18" location="ESF!A39" display="ESF-05"/>
    <hyperlink ref="A19" location="ESF!A44" display="ESF-06"/>
    <hyperlink ref="A20" location="ESF!A48" display="ESF-07"/>
    <hyperlink ref="A21" location="ESF!A52" display="ESF-08"/>
    <hyperlink ref="A22" location="ESF!A72" display="ESF-09"/>
    <hyperlink ref="A23" location="ESF!A88" display="ESF-10"/>
    <hyperlink ref="A24" location="ESF!A94" display="ESF-11"/>
    <hyperlink ref="A25" location="ESF!A108" display="ESF-12"/>
    <hyperlink ref="A26" location="ESF!A125" display="ESF-13"/>
    <hyperlink ref="A27" location="ESF!A142" display="ESF-14"/>
    <hyperlink ref="B10" location="ACT!A8" display="INGRESOS DE GESTION"/>
    <hyperlink ref="B11" location="ACT!A56" display="PARTICIPACIONES, APORTACIONES, CONVENIOS, INCENTIVOS…"/>
    <hyperlink ref="B12" location="ACT!A71" display="OTROS INGRESOS Y BENEFICIOS"/>
    <hyperlink ref="B13" location="ACT!A96" display="GASTOS Y OTRAS PERDIDAS"/>
    <hyperlink ref="B14" location="ESF!A6" display="FONDOS CON AFECTACIÓN ESPECÍFICA E INVERSIONES FINANCIERAS"/>
    <hyperlink ref="B15" location="ESF!A13" display="CONTRIBUCIONES POR RECUPERAR"/>
    <hyperlink ref="B16" location="ESF!A18" display="CONTRIBUCIONES POR RECUPERAR CORTO PLAZO"/>
    <hyperlink ref="B17" location="ESF!A30" display="BIENES DISPONIBLES PARA SU TRANSFORMACIÓN ESTIMACIONES Y DETERIOROS (INVENTARIOS)"/>
    <hyperlink ref="B18" location="ESF!A39" display="ALMACENES"/>
    <hyperlink ref="B19" location="ESF!A44" display="FIDEICOMISOS, MANDATOS Y CONTRATOS ANÁLOGOS"/>
    <hyperlink ref="B20" location="ESF!A48" display="PARTICIPACIONES Y APORTACIONES DE CAPITAL"/>
    <hyperlink ref="B21" location="ESF!A52" display="BIENES MUEBLES E INMUEBLES"/>
    <hyperlink ref="B22" location="ESF!A72" display="INTANGIBLES Y DIFERIDOS"/>
    <hyperlink ref="B23" location="ESF!A88" display="ESTIMACIONES Y DETERIOROS"/>
    <hyperlink ref="B24" location="ESF!A94" display="OTROS ACTIVOS"/>
    <hyperlink ref="B25" location="ESF!A108" display="CUENTAS Y DOCUMENTOS POR PAGAR"/>
    <hyperlink ref="B26" location="ESF!A125" display="FONDOS Y BIENES DE TERCEROS"/>
    <hyperlink ref="B27" location="ESF!A142" display="OTROS PASIVOS CIRCULANTES"/>
  </hyperlink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view="pageBreakPreview" zoomScale="60" zoomScaleNormal="100" workbookViewId="0">
      <selection sqref="A1:C1"/>
    </sheetView>
  </sheetViews>
  <sheetFormatPr baseColWidth="10" defaultRowHeight="11.25" x14ac:dyDescent="0.2"/>
  <cols>
    <col min="1" max="1" width="3.42578125" style="38" customWidth="1"/>
    <col min="2" max="2" width="63.140625" style="38" customWidth="1"/>
    <col min="3" max="3" width="17.5703125" style="38" customWidth="1"/>
    <col min="4" max="16384" width="11.42578125" style="38"/>
  </cols>
  <sheetData>
    <row r="1" spans="1:3" s="37" customFormat="1" ht="18" customHeight="1" x14ac:dyDescent="0.25">
      <c r="A1" s="167" t="s">
        <v>667</v>
      </c>
      <c r="B1" s="168"/>
      <c r="C1" s="169"/>
    </row>
    <row r="2" spans="1:3" s="37" customFormat="1" ht="18" customHeight="1" x14ac:dyDescent="0.25">
      <c r="A2" s="170" t="s">
        <v>612</v>
      </c>
      <c r="B2" s="171"/>
      <c r="C2" s="172"/>
    </row>
    <row r="3" spans="1:3" s="37" customFormat="1" ht="18" customHeight="1" x14ac:dyDescent="0.25">
      <c r="A3" s="170" t="s">
        <v>668</v>
      </c>
      <c r="B3" s="171"/>
      <c r="C3" s="172"/>
    </row>
    <row r="4" spans="1:3" s="39" customFormat="1" ht="18" customHeight="1" x14ac:dyDescent="0.2">
      <c r="A4" s="173" t="s">
        <v>613</v>
      </c>
      <c r="B4" s="174"/>
      <c r="C4" s="175"/>
    </row>
    <row r="5" spans="1:3" x14ac:dyDescent="0.2">
      <c r="A5" s="54" t="s">
        <v>520</v>
      </c>
      <c r="B5" s="54"/>
      <c r="C5" s="130">
        <v>200453489.31999999</v>
      </c>
    </row>
    <row r="6" spans="1:3" x14ac:dyDescent="0.2">
      <c r="A6" s="55"/>
      <c r="B6" s="56"/>
      <c r="C6" s="57"/>
    </row>
    <row r="7" spans="1:3" x14ac:dyDescent="0.2">
      <c r="A7" s="64" t="s">
        <v>521</v>
      </c>
      <c r="B7" s="64"/>
      <c r="C7" s="131">
        <f>SUM(C8:C13)</f>
        <v>0</v>
      </c>
    </row>
    <row r="8" spans="1:3" x14ac:dyDescent="0.2">
      <c r="A8" s="71" t="s">
        <v>522</v>
      </c>
      <c r="B8" s="70" t="s">
        <v>341</v>
      </c>
      <c r="C8" s="132">
        <v>0</v>
      </c>
    </row>
    <row r="9" spans="1:3" x14ac:dyDescent="0.2">
      <c r="A9" s="58" t="s">
        <v>523</v>
      </c>
      <c r="B9" s="59" t="s">
        <v>532</v>
      </c>
      <c r="C9" s="132">
        <v>0</v>
      </c>
    </row>
    <row r="10" spans="1:3" x14ac:dyDescent="0.2">
      <c r="A10" s="58" t="s">
        <v>524</v>
      </c>
      <c r="B10" s="59" t="s">
        <v>349</v>
      </c>
      <c r="C10" s="132">
        <v>0</v>
      </c>
    </row>
    <row r="11" spans="1:3" x14ac:dyDescent="0.2">
      <c r="A11" s="58" t="s">
        <v>525</v>
      </c>
      <c r="B11" s="59" t="s">
        <v>350</v>
      </c>
      <c r="C11" s="132">
        <v>0</v>
      </c>
    </row>
    <row r="12" spans="1:3" x14ac:dyDescent="0.2">
      <c r="A12" s="58" t="s">
        <v>526</v>
      </c>
      <c r="B12" s="59" t="s">
        <v>351</v>
      </c>
      <c r="C12" s="132">
        <v>0</v>
      </c>
    </row>
    <row r="13" spans="1:3" x14ac:dyDescent="0.2">
      <c r="A13" s="60" t="s">
        <v>527</v>
      </c>
      <c r="B13" s="61" t="s">
        <v>528</v>
      </c>
      <c r="C13" s="132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1">
        <f>SUM(C16:C18)</f>
        <v>0</v>
      </c>
    </row>
    <row r="16" spans="1:3" x14ac:dyDescent="0.2">
      <c r="A16" s="65">
        <v>3.1</v>
      </c>
      <c r="B16" s="59" t="s">
        <v>531</v>
      </c>
      <c r="C16" s="132">
        <v>0</v>
      </c>
    </row>
    <row r="17" spans="1:3" x14ac:dyDescent="0.2">
      <c r="A17" s="66">
        <v>3.2</v>
      </c>
      <c r="B17" s="59" t="s">
        <v>529</v>
      </c>
      <c r="C17" s="132">
        <v>0</v>
      </c>
    </row>
    <row r="18" spans="1:3" x14ac:dyDescent="0.2">
      <c r="A18" s="66">
        <v>3.3</v>
      </c>
      <c r="B18" s="61" t="s">
        <v>530</v>
      </c>
      <c r="C18" s="133">
        <v>0</v>
      </c>
    </row>
    <row r="19" spans="1:3" x14ac:dyDescent="0.2">
      <c r="A19" s="55"/>
      <c r="B19" s="67"/>
      <c r="C19" s="68"/>
    </row>
    <row r="20" spans="1:3" x14ac:dyDescent="0.2">
      <c r="A20" s="69" t="s">
        <v>659</v>
      </c>
      <c r="B20" s="69"/>
      <c r="C20" s="130">
        <f>C5+C7-C15</f>
        <v>200453489.31999999</v>
      </c>
    </row>
    <row r="22" spans="1:3" x14ac:dyDescent="0.2">
      <c r="B22" s="38" t="s">
        <v>624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r:id="rId1"/>
  <headerFooter>
    <oddFooter>Página &amp;P de &amp;F</oddFooter>
  </headerFooter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view="pageBreakPreview" zoomScale="60" zoomScaleNormal="100" workbookViewId="0">
      <selection activeCell="B56" sqref="B56"/>
    </sheetView>
  </sheetViews>
  <sheetFormatPr baseColWidth="10" defaultRowHeight="11.25" x14ac:dyDescent="0.2"/>
  <cols>
    <col min="1" max="1" width="3.5703125" style="38" customWidth="1"/>
    <col min="2" max="2" width="62.140625" style="38" customWidth="1"/>
    <col min="3" max="3" width="17.5703125" style="38" customWidth="1"/>
    <col min="4" max="16384" width="11.42578125" style="38"/>
  </cols>
  <sheetData>
    <row r="1" spans="1:3" s="40" customFormat="1" ht="18.95" customHeight="1" x14ac:dyDescent="0.25">
      <c r="A1" s="176" t="s">
        <v>667</v>
      </c>
      <c r="B1" s="177"/>
      <c r="C1" s="178"/>
    </row>
    <row r="2" spans="1:3" s="40" customFormat="1" ht="18.95" customHeight="1" x14ac:dyDescent="0.25">
      <c r="A2" s="179" t="s">
        <v>614</v>
      </c>
      <c r="B2" s="180"/>
      <c r="C2" s="181"/>
    </row>
    <row r="3" spans="1:3" s="40" customFormat="1" ht="18.95" customHeight="1" x14ac:dyDescent="0.25">
      <c r="A3" s="179" t="s">
        <v>668</v>
      </c>
      <c r="B3" s="180"/>
      <c r="C3" s="181"/>
    </row>
    <row r="4" spans="1:3" x14ac:dyDescent="0.2">
      <c r="A4" s="173" t="s">
        <v>613</v>
      </c>
      <c r="B4" s="174"/>
      <c r="C4" s="175"/>
    </row>
    <row r="5" spans="1:3" x14ac:dyDescent="0.2">
      <c r="A5" s="79" t="s">
        <v>533</v>
      </c>
      <c r="B5" s="54"/>
      <c r="C5" s="134">
        <v>165673232.58000001</v>
      </c>
    </row>
    <row r="6" spans="1:3" x14ac:dyDescent="0.2">
      <c r="A6" s="73"/>
      <c r="B6" s="56"/>
      <c r="C6" s="74"/>
    </row>
    <row r="7" spans="1:3" x14ac:dyDescent="0.2">
      <c r="A7" s="64" t="s">
        <v>534</v>
      </c>
      <c r="B7" s="75"/>
      <c r="C7" s="131">
        <f>SUM(C8:C28)</f>
        <v>81804304.329999998</v>
      </c>
    </row>
    <row r="8" spans="1:3" x14ac:dyDescent="0.2">
      <c r="A8" s="119">
        <v>2.1</v>
      </c>
      <c r="B8" s="80" t="s">
        <v>369</v>
      </c>
      <c r="C8" s="135">
        <v>0</v>
      </c>
    </row>
    <row r="9" spans="1:3" x14ac:dyDescent="0.2">
      <c r="A9" s="119">
        <v>2.2000000000000002</v>
      </c>
      <c r="B9" s="80" t="s">
        <v>366</v>
      </c>
      <c r="C9" s="135">
        <v>0</v>
      </c>
    </row>
    <row r="10" spans="1:3" x14ac:dyDescent="0.2">
      <c r="A10" s="85">
        <v>2.2999999999999998</v>
      </c>
      <c r="B10" s="72" t="s">
        <v>236</v>
      </c>
      <c r="C10" s="135">
        <v>0</v>
      </c>
    </row>
    <row r="11" spans="1:3" x14ac:dyDescent="0.2">
      <c r="A11" s="85">
        <v>2.4</v>
      </c>
      <c r="B11" s="72" t="s">
        <v>237</v>
      </c>
      <c r="C11" s="135">
        <v>0</v>
      </c>
    </row>
    <row r="12" spans="1:3" x14ac:dyDescent="0.2">
      <c r="A12" s="85">
        <v>2.5</v>
      </c>
      <c r="B12" s="72" t="s">
        <v>238</v>
      </c>
      <c r="C12" s="135">
        <v>0</v>
      </c>
    </row>
    <row r="13" spans="1:3" x14ac:dyDescent="0.2">
      <c r="A13" s="85">
        <v>2.6</v>
      </c>
      <c r="B13" s="72" t="s">
        <v>239</v>
      </c>
      <c r="C13" s="135">
        <v>0</v>
      </c>
    </row>
    <row r="14" spans="1:3" x14ac:dyDescent="0.2">
      <c r="A14" s="85">
        <v>2.7</v>
      </c>
      <c r="B14" s="72" t="s">
        <v>240</v>
      </c>
      <c r="C14" s="135">
        <v>0</v>
      </c>
    </row>
    <row r="15" spans="1:3" x14ac:dyDescent="0.2">
      <c r="A15" s="85">
        <v>2.8</v>
      </c>
      <c r="B15" s="72" t="s">
        <v>241</v>
      </c>
      <c r="C15" s="135">
        <v>0</v>
      </c>
    </row>
    <row r="16" spans="1:3" x14ac:dyDescent="0.2">
      <c r="A16" s="85">
        <v>2.9</v>
      </c>
      <c r="B16" s="72" t="s">
        <v>243</v>
      </c>
      <c r="C16" s="135">
        <v>0</v>
      </c>
    </row>
    <row r="17" spans="1:3" x14ac:dyDescent="0.2">
      <c r="A17" s="85" t="s">
        <v>535</v>
      </c>
      <c r="B17" s="72" t="s">
        <v>536</v>
      </c>
      <c r="C17" s="135">
        <v>0</v>
      </c>
    </row>
    <row r="18" spans="1:3" x14ac:dyDescent="0.2">
      <c r="A18" s="85" t="s">
        <v>561</v>
      </c>
      <c r="B18" s="72" t="s">
        <v>245</v>
      </c>
      <c r="C18" s="135">
        <v>0</v>
      </c>
    </row>
    <row r="19" spans="1:3" x14ac:dyDescent="0.2">
      <c r="A19" s="85" t="s">
        <v>562</v>
      </c>
      <c r="B19" s="72" t="s">
        <v>537</v>
      </c>
      <c r="C19" s="135">
        <v>70610197.819999993</v>
      </c>
    </row>
    <row r="20" spans="1:3" x14ac:dyDescent="0.2">
      <c r="A20" s="85" t="s">
        <v>563</v>
      </c>
      <c r="B20" s="72" t="s">
        <v>538</v>
      </c>
      <c r="C20" s="135">
        <v>5494106.5099999998</v>
      </c>
    </row>
    <row r="21" spans="1:3" x14ac:dyDescent="0.2">
      <c r="A21" s="85" t="s">
        <v>564</v>
      </c>
      <c r="B21" s="72" t="s">
        <v>539</v>
      </c>
      <c r="C21" s="135">
        <v>0</v>
      </c>
    </row>
    <row r="22" spans="1:3" x14ac:dyDescent="0.2">
      <c r="A22" s="85" t="s">
        <v>540</v>
      </c>
      <c r="B22" s="72" t="s">
        <v>541</v>
      </c>
      <c r="C22" s="135">
        <v>0</v>
      </c>
    </row>
    <row r="23" spans="1:3" x14ac:dyDescent="0.2">
      <c r="A23" s="85" t="s">
        <v>542</v>
      </c>
      <c r="B23" s="72" t="s">
        <v>543</v>
      </c>
      <c r="C23" s="135">
        <v>0</v>
      </c>
    </row>
    <row r="24" spans="1:3" x14ac:dyDescent="0.2">
      <c r="A24" s="85" t="s">
        <v>544</v>
      </c>
      <c r="B24" s="72" t="s">
        <v>545</v>
      </c>
      <c r="C24" s="135">
        <v>0</v>
      </c>
    </row>
    <row r="25" spans="1:3" x14ac:dyDescent="0.2">
      <c r="A25" s="85" t="s">
        <v>546</v>
      </c>
      <c r="B25" s="72" t="s">
        <v>547</v>
      </c>
      <c r="C25" s="135">
        <v>0</v>
      </c>
    </row>
    <row r="26" spans="1:3" x14ac:dyDescent="0.2">
      <c r="A26" s="85" t="s">
        <v>548</v>
      </c>
      <c r="B26" s="72" t="s">
        <v>549</v>
      </c>
      <c r="C26" s="135">
        <v>5700000</v>
      </c>
    </row>
    <row r="27" spans="1:3" x14ac:dyDescent="0.2">
      <c r="A27" s="85" t="s">
        <v>550</v>
      </c>
      <c r="B27" s="72" t="s">
        <v>551</v>
      </c>
      <c r="C27" s="135">
        <v>0</v>
      </c>
    </row>
    <row r="28" spans="1:3" x14ac:dyDescent="0.2">
      <c r="A28" s="85" t="s">
        <v>552</v>
      </c>
      <c r="B28" s="80" t="s">
        <v>553</v>
      </c>
      <c r="C28" s="135">
        <v>0</v>
      </c>
    </row>
    <row r="29" spans="1:3" x14ac:dyDescent="0.2">
      <c r="A29" s="86"/>
      <c r="B29" s="81"/>
      <c r="C29" s="82"/>
    </row>
    <row r="30" spans="1:3" x14ac:dyDescent="0.2">
      <c r="A30" s="83" t="s">
        <v>554</v>
      </c>
      <c r="B30" s="84"/>
      <c r="C30" s="136">
        <f>SUM(C31:C37)</f>
        <v>33348677.620000001</v>
      </c>
    </row>
    <row r="31" spans="1:3" x14ac:dyDescent="0.2">
      <c r="A31" s="85" t="s">
        <v>555</v>
      </c>
      <c r="B31" s="72" t="s">
        <v>438</v>
      </c>
      <c r="C31" s="135">
        <v>0</v>
      </c>
    </row>
    <row r="32" spans="1:3" x14ac:dyDescent="0.2">
      <c r="A32" s="85" t="s">
        <v>556</v>
      </c>
      <c r="B32" s="72" t="s">
        <v>80</v>
      </c>
      <c r="C32" s="135">
        <v>0</v>
      </c>
    </row>
    <row r="33" spans="1:3" x14ac:dyDescent="0.2">
      <c r="A33" s="85" t="s">
        <v>557</v>
      </c>
      <c r="B33" s="72" t="s">
        <v>448</v>
      </c>
      <c r="C33" s="135">
        <v>0</v>
      </c>
    </row>
    <row r="34" spans="1:3" x14ac:dyDescent="0.2">
      <c r="A34" s="85" t="s">
        <v>558</v>
      </c>
      <c r="B34" s="72" t="s">
        <v>454</v>
      </c>
      <c r="C34" s="135">
        <v>0</v>
      </c>
    </row>
    <row r="35" spans="1:3" x14ac:dyDescent="0.2">
      <c r="A35" s="85" t="s">
        <v>559</v>
      </c>
      <c r="B35" s="72" t="s">
        <v>462</v>
      </c>
      <c r="C35" s="135">
        <v>33348677.620000001</v>
      </c>
    </row>
    <row r="36" spans="1:3" x14ac:dyDescent="0.2">
      <c r="A36" s="85" t="s">
        <v>662</v>
      </c>
      <c r="B36" s="72" t="s">
        <v>366</v>
      </c>
      <c r="C36" s="135">
        <v>0</v>
      </c>
    </row>
    <row r="37" spans="1:3" x14ac:dyDescent="0.2">
      <c r="A37" s="85" t="s">
        <v>663</v>
      </c>
      <c r="B37" s="80" t="s">
        <v>560</v>
      </c>
      <c r="C37" s="137">
        <v>0</v>
      </c>
    </row>
    <row r="38" spans="1:3" x14ac:dyDescent="0.2">
      <c r="A38" s="73"/>
      <c r="B38" s="76"/>
      <c r="C38" s="77"/>
    </row>
    <row r="39" spans="1:3" x14ac:dyDescent="0.2">
      <c r="A39" s="78" t="s">
        <v>660</v>
      </c>
      <c r="B39" s="54"/>
      <c r="C39" s="130">
        <f>C5-C7+C30</f>
        <v>117217605.87000002</v>
      </c>
    </row>
    <row r="41" spans="1:3" x14ac:dyDescent="0.2">
      <c r="B41" s="38" t="s">
        <v>624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Página &amp;P de 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view="pageBreakPreview" zoomScale="60" zoomScaleNormal="100" workbookViewId="0">
      <selection activeCell="E72" sqref="E72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5703125" style="29" bestFit="1" customWidth="1"/>
    <col min="6" max="6" width="19.42578125" style="29" customWidth="1"/>
    <col min="7" max="7" width="20.5703125" style="29" customWidth="1"/>
    <col min="8" max="10" width="20.42578125" style="29" customWidth="1"/>
    <col min="11" max="16384" width="9.140625" style="29"/>
  </cols>
  <sheetData>
    <row r="1" spans="1:10" ht="18.95" customHeight="1" x14ac:dyDescent="0.2">
      <c r="A1" s="166" t="s">
        <v>667</v>
      </c>
      <c r="B1" s="182"/>
      <c r="C1" s="182"/>
      <c r="D1" s="182"/>
      <c r="E1" s="182"/>
      <c r="F1" s="182"/>
      <c r="G1" s="27" t="s">
        <v>604</v>
      </c>
      <c r="H1" s="28">
        <v>2024</v>
      </c>
    </row>
    <row r="2" spans="1:10" ht="18.95" customHeight="1" x14ac:dyDescent="0.2">
      <c r="A2" s="166" t="s">
        <v>615</v>
      </c>
      <c r="B2" s="182"/>
      <c r="C2" s="182"/>
      <c r="D2" s="182"/>
      <c r="E2" s="182"/>
      <c r="F2" s="182"/>
      <c r="G2" s="27" t="s">
        <v>605</v>
      </c>
      <c r="H2" s="28" t="s">
        <v>607</v>
      </c>
    </row>
    <row r="3" spans="1:10" ht="18.95" customHeight="1" x14ac:dyDescent="0.2">
      <c r="A3" s="183" t="s">
        <v>668</v>
      </c>
      <c r="B3" s="184"/>
      <c r="C3" s="184"/>
      <c r="D3" s="184"/>
      <c r="E3" s="184"/>
      <c r="F3" s="184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2" customFormat="1" x14ac:dyDescent="0.2">
      <c r="A8" s="41">
        <v>7000</v>
      </c>
      <c r="B8" s="42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>C34+D34+E34</f>
        <v>0</v>
      </c>
    </row>
    <row r="35" spans="1:6" s="42" customFormat="1" x14ac:dyDescent="0.2">
      <c r="A35" s="41">
        <v>8000</v>
      </c>
      <c r="B35" s="42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67" t="str">
        <f>A1</f>
        <v>Municipio de Salvatierra, Gto.</v>
      </c>
      <c r="C37" s="169"/>
      <c r="D37" s="34"/>
      <c r="E37" s="34"/>
      <c r="F37" s="34"/>
    </row>
    <row r="38" spans="1:6" x14ac:dyDescent="0.2">
      <c r="B38" s="170" t="s">
        <v>664</v>
      </c>
      <c r="C38" s="172"/>
      <c r="D38" s="34"/>
      <c r="E38" s="34"/>
      <c r="F38" s="34"/>
    </row>
    <row r="39" spans="1:6" x14ac:dyDescent="0.2">
      <c r="B39" s="170" t="str">
        <f>A3</f>
        <v>Correspondiente del 1 de Enero al 31 de Marzo de 2024</v>
      </c>
      <c r="C39" s="172"/>
      <c r="D39" s="34"/>
      <c r="E39" s="34"/>
      <c r="F39" s="34"/>
    </row>
    <row r="40" spans="1:6" x14ac:dyDescent="0.2">
      <c r="B40" s="150"/>
      <c r="C40" s="151"/>
      <c r="D40" s="34"/>
      <c r="E40" s="34"/>
      <c r="F40" s="34"/>
    </row>
    <row r="41" spans="1:6" x14ac:dyDescent="0.2">
      <c r="B41" s="152" t="s">
        <v>486</v>
      </c>
      <c r="C41" s="157">
        <f>H1</f>
        <v>2024</v>
      </c>
      <c r="D41" s="34"/>
      <c r="E41" s="34"/>
      <c r="F41" s="34"/>
    </row>
    <row r="42" spans="1:6" x14ac:dyDescent="0.2">
      <c r="B42" s="153" t="s">
        <v>93</v>
      </c>
      <c r="C42" s="154">
        <v>377052294.24000001</v>
      </c>
      <c r="D42" s="34"/>
      <c r="E42" s="34"/>
      <c r="F42" s="34"/>
    </row>
    <row r="43" spans="1:6" x14ac:dyDescent="0.2">
      <c r="B43" s="153" t="s">
        <v>92</v>
      </c>
      <c r="C43" s="154">
        <v>-419099981.27999997</v>
      </c>
      <c r="D43" s="34"/>
      <c r="E43" s="34"/>
      <c r="F43" s="34"/>
    </row>
    <row r="44" spans="1:6" x14ac:dyDescent="0.2">
      <c r="B44" s="153" t="s">
        <v>91</v>
      </c>
      <c r="C44" s="154">
        <v>242501176.36000001</v>
      </c>
      <c r="D44" s="34"/>
      <c r="E44" s="34"/>
      <c r="F44" s="34"/>
    </row>
    <row r="45" spans="1:6" x14ac:dyDescent="0.2">
      <c r="B45" s="153" t="s">
        <v>90</v>
      </c>
      <c r="C45" s="154">
        <v>0</v>
      </c>
      <c r="D45" s="34"/>
      <c r="E45" s="34"/>
      <c r="F45" s="34"/>
    </row>
    <row r="46" spans="1:6" x14ac:dyDescent="0.2">
      <c r="B46" s="153" t="s">
        <v>89</v>
      </c>
      <c r="C46" s="154">
        <v>-200453489.31999999</v>
      </c>
      <c r="D46" s="34"/>
      <c r="E46" s="34"/>
      <c r="F46" s="34"/>
    </row>
    <row r="47" spans="1:6" x14ac:dyDescent="0.2">
      <c r="B47" s="67"/>
      <c r="C47" s="68"/>
      <c r="D47" s="34"/>
      <c r="E47" s="34"/>
      <c r="F47" s="34"/>
    </row>
    <row r="48" spans="1:6" x14ac:dyDescent="0.2">
      <c r="B48" s="167" t="str">
        <f>A1</f>
        <v>Municipio de Salvatierra, Gto.</v>
      </c>
      <c r="C48" s="169"/>
    </row>
    <row r="49" spans="2:3" x14ac:dyDescent="0.2">
      <c r="B49" s="170" t="s">
        <v>665</v>
      </c>
      <c r="C49" s="172"/>
    </row>
    <row r="50" spans="2:3" x14ac:dyDescent="0.2">
      <c r="B50" s="170" t="str">
        <f>A3</f>
        <v>Correspondiente del 1 de Enero al 31 de Marzo de 2024</v>
      </c>
      <c r="C50" s="172"/>
    </row>
    <row r="51" spans="2:3" x14ac:dyDescent="0.2">
      <c r="B51" s="150"/>
      <c r="C51" s="151"/>
    </row>
    <row r="52" spans="2:3" x14ac:dyDescent="0.2">
      <c r="B52" s="155" t="s">
        <v>486</v>
      </c>
      <c r="C52" s="157">
        <f>H1</f>
        <v>2024</v>
      </c>
    </row>
    <row r="53" spans="2:3" x14ac:dyDescent="0.2">
      <c r="B53" s="153" t="s">
        <v>88</v>
      </c>
      <c r="C53" s="156">
        <v>-377052294.24000001</v>
      </c>
    </row>
    <row r="54" spans="2:3" x14ac:dyDescent="0.2">
      <c r="B54" s="153" t="s">
        <v>87</v>
      </c>
      <c r="C54" s="156">
        <v>312502908.58999997</v>
      </c>
    </row>
    <row r="55" spans="2:3" x14ac:dyDescent="0.2">
      <c r="B55" s="153" t="s">
        <v>666</v>
      </c>
      <c r="C55" s="156">
        <v>-362824772.99000001</v>
      </c>
    </row>
    <row r="56" spans="2:3" x14ac:dyDescent="0.2">
      <c r="B56" s="153" t="s">
        <v>86</v>
      </c>
      <c r="C56" s="156">
        <v>261700926.06</v>
      </c>
    </row>
    <row r="57" spans="2:3" x14ac:dyDescent="0.2">
      <c r="B57" s="153" t="s">
        <v>85</v>
      </c>
      <c r="C57" s="156">
        <v>0</v>
      </c>
    </row>
    <row r="58" spans="2:3" x14ac:dyDescent="0.2">
      <c r="B58" s="153" t="s">
        <v>84</v>
      </c>
      <c r="C58" s="156">
        <v>2630576</v>
      </c>
    </row>
    <row r="59" spans="2:3" x14ac:dyDescent="0.2">
      <c r="B59" s="153" t="s">
        <v>83</v>
      </c>
      <c r="C59" s="156">
        <v>163042656.58000001</v>
      </c>
    </row>
    <row r="61" spans="2:3" x14ac:dyDescent="0.2">
      <c r="B6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0866141732283472" right="0.70866141732283472" top="0.74803149606299213" bottom="0.74803149606299213" header="0.31496062992125984" footer="0.31496062992125984"/>
  <pageSetup scale="49" orientation="landscape" r:id="rId1"/>
  <headerFooter>
    <oddFooter>Página &amp;P de 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42578125" style="3" customWidth="1"/>
    <col min="2" max="2" width="42.140625" style="3" customWidth="1"/>
    <col min="3" max="3" width="18.570312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5703125" style="3" hidden="1" customWidth="1"/>
    <col min="9" max="16384" width="11.42578125" style="3" hidden="1"/>
  </cols>
  <sheetData>
    <row r="1" spans="1:8" ht="15" customHeight="1" x14ac:dyDescent="0.2">
      <c r="B1" s="106" t="s">
        <v>50</v>
      </c>
      <c r="C1" s="107"/>
      <c r="D1" s="107"/>
      <c r="E1" s="108"/>
    </row>
    <row r="2" spans="1:8" ht="15" customHeight="1" x14ac:dyDescent="0.2">
      <c r="A2" s="2" t="s">
        <v>31</v>
      </c>
    </row>
    <row r="3" spans="1:8" x14ac:dyDescent="0.2">
      <c r="A3" s="1"/>
    </row>
    <row r="4" spans="1:8" s="110" customFormat="1" x14ac:dyDescent="0.2">
      <c r="A4" s="109" t="s">
        <v>33</v>
      </c>
    </row>
    <row r="5" spans="1:8" s="110" customFormat="1" ht="39.950000000000003" customHeight="1" x14ac:dyDescent="0.2">
      <c r="A5" s="185" t="s">
        <v>34</v>
      </c>
      <c r="B5" s="185"/>
      <c r="C5" s="185"/>
      <c r="D5" s="185"/>
      <c r="E5" s="185"/>
      <c r="H5" s="111"/>
    </row>
    <row r="6" spans="1:8" s="110" customFormat="1" x14ac:dyDescent="0.2">
      <c r="A6" s="112"/>
      <c r="B6" s="112"/>
      <c r="C6" s="112"/>
      <c r="D6" s="112"/>
      <c r="H6" s="111"/>
    </row>
    <row r="7" spans="1:8" s="110" customFormat="1" ht="12.75" x14ac:dyDescent="0.2">
      <c r="A7" s="111" t="s">
        <v>35</v>
      </c>
      <c r="B7" s="111"/>
      <c r="C7" s="111"/>
      <c r="D7" s="111"/>
    </row>
    <row r="8" spans="1:8" s="110" customFormat="1" x14ac:dyDescent="0.2">
      <c r="A8" s="111"/>
      <c r="B8" s="111"/>
      <c r="C8" s="111"/>
      <c r="D8" s="111"/>
    </row>
    <row r="9" spans="1:8" s="110" customFormat="1" x14ac:dyDescent="0.2">
      <c r="A9" s="42" t="s">
        <v>122</v>
      </c>
      <c r="B9" s="111"/>
      <c r="C9" s="111"/>
      <c r="D9" s="111"/>
    </row>
    <row r="10" spans="1:8" s="110" customFormat="1" ht="26.1" customHeight="1" x14ac:dyDescent="0.2">
      <c r="A10" s="113" t="s">
        <v>591</v>
      </c>
      <c r="B10" s="186" t="s">
        <v>36</v>
      </c>
      <c r="C10" s="186"/>
      <c r="D10" s="186"/>
      <c r="E10" s="186"/>
    </row>
    <row r="11" spans="1:8" s="110" customFormat="1" ht="12.95" customHeight="1" x14ac:dyDescent="0.2">
      <c r="A11" s="114" t="s">
        <v>592</v>
      </c>
      <c r="B11" s="115" t="s">
        <v>37</v>
      </c>
      <c r="C11" s="115"/>
      <c r="D11" s="115"/>
      <c r="E11" s="115"/>
    </row>
    <row r="12" spans="1:8" s="110" customFormat="1" ht="26.1" customHeight="1" x14ac:dyDescent="0.2">
      <c r="A12" s="114" t="s">
        <v>593</v>
      </c>
      <c r="B12" s="186" t="s">
        <v>38</v>
      </c>
      <c r="C12" s="186"/>
      <c r="D12" s="186"/>
      <c r="E12" s="186"/>
    </row>
    <row r="13" spans="1:8" s="110" customFormat="1" ht="26.1" customHeight="1" x14ac:dyDescent="0.2">
      <c r="A13" s="114" t="s">
        <v>594</v>
      </c>
      <c r="B13" s="186" t="s">
        <v>39</v>
      </c>
      <c r="C13" s="186"/>
      <c r="D13" s="186"/>
      <c r="E13" s="186"/>
    </row>
    <row r="14" spans="1:8" s="110" customFormat="1" ht="11.25" customHeight="1" x14ac:dyDescent="0.2">
      <c r="A14" s="116"/>
      <c r="B14" s="117"/>
      <c r="C14" s="117"/>
      <c r="D14" s="117"/>
      <c r="E14" s="117"/>
    </row>
    <row r="15" spans="1:8" s="110" customFormat="1" ht="39" customHeight="1" x14ac:dyDescent="0.2">
      <c r="A15" s="113" t="s">
        <v>595</v>
      </c>
      <c r="B15" s="115" t="s">
        <v>40</v>
      </c>
    </row>
    <row r="16" spans="1:8" s="110" customFormat="1" ht="12.95" customHeight="1" x14ac:dyDescent="0.2">
      <c r="A16" s="114" t="s">
        <v>596</v>
      </c>
    </row>
    <row r="17" spans="1:4" s="110" customFormat="1" ht="12.95" customHeight="1" x14ac:dyDescent="0.2">
      <c r="A17" s="115"/>
    </row>
    <row r="18" spans="1:4" s="110" customFormat="1" ht="12.95" customHeight="1" x14ac:dyDescent="0.2">
      <c r="A18" s="42" t="s">
        <v>94</v>
      </c>
    </row>
    <row r="19" spans="1:4" s="110" customFormat="1" ht="12.95" customHeight="1" x14ac:dyDescent="0.2">
      <c r="A19" s="118" t="s">
        <v>597</v>
      </c>
    </row>
    <row r="20" spans="1:4" s="110" customFormat="1" ht="12.95" customHeight="1" x14ac:dyDescent="0.2">
      <c r="A20" s="118" t="s">
        <v>598</v>
      </c>
    </row>
    <row r="21" spans="1:4" s="110" customFormat="1" x14ac:dyDescent="0.2">
      <c r="A21" s="111"/>
    </row>
    <row r="22" spans="1:4" s="110" customFormat="1" x14ac:dyDescent="0.2">
      <c r="A22" s="111" t="s">
        <v>515</v>
      </c>
      <c r="B22" s="111"/>
      <c r="C22" s="111"/>
      <c r="D22" s="111"/>
    </row>
    <row r="23" spans="1:4" s="110" customFormat="1" x14ac:dyDescent="0.2">
      <c r="A23" s="111" t="s">
        <v>516</v>
      </c>
      <c r="B23" s="111"/>
      <c r="C23" s="111"/>
      <c r="D23" s="111"/>
    </row>
    <row r="24" spans="1:4" s="110" customFormat="1" x14ac:dyDescent="0.2">
      <c r="A24" s="111" t="s">
        <v>517</v>
      </c>
      <c r="B24" s="111"/>
      <c r="C24" s="111"/>
      <c r="D24" s="111"/>
    </row>
    <row r="25" spans="1:4" s="110" customFormat="1" x14ac:dyDescent="0.2">
      <c r="A25" s="111" t="s">
        <v>518</v>
      </c>
      <c r="B25" s="111"/>
      <c r="C25" s="111"/>
      <c r="D25" s="111"/>
    </row>
    <row r="26" spans="1:4" s="110" customFormat="1" x14ac:dyDescent="0.2">
      <c r="A26" s="111" t="s">
        <v>519</v>
      </c>
      <c r="B26" s="111"/>
      <c r="C26" s="111"/>
      <c r="D26" s="111"/>
    </row>
    <row r="27" spans="1:4" s="110" customFormat="1" x14ac:dyDescent="0.2">
      <c r="A27" s="111"/>
      <c r="B27" s="111"/>
      <c r="C27" s="111"/>
      <c r="D27" s="111"/>
    </row>
    <row r="28" spans="1:4" s="110" customFormat="1" ht="12" x14ac:dyDescent="0.2">
      <c r="A28" s="116" t="s">
        <v>95</v>
      </c>
      <c r="B28" s="111"/>
      <c r="C28" s="111"/>
      <c r="D28" s="111"/>
    </row>
    <row r="29" spans="1:4" s="110" customFormat="1" x14ac:dyDescent="0.2">
      <c r="A29" s="111"/>
      <c r="B29" s="111"/>
      <c r="C29" s="111"/>
      <c r="D29" s="111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view="pageBreakPreview" topLeftCell="A170" zoomScale="60" zoomScaleNormal="100" workbookViewId="0">
      <selection activeCell="B209" sqref="B209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5703125" style="20" customWidth="1"/>
    <col min="5" max="5" width="16.5703125" style="20" customWidth="1"/>
    <col min="6" max="16384" width="9.140625" style="20"/>
  </cols>
  <sheetData>
    <row r="1" spans="1:5" s="26" customFormat="1" ht="18.95" customHeight="1" x14ac:dyDescent="0.25">
      <c r="A1" s="163" t="s">
        <v>667</v>
      </c>
      <c r="B1" s="163"/>
      <c r="C1" s="163"/>
      <c r="D1" s="14" t="s">
        <v>604</v>
      </c>
      <c r="E1" s="25">
        <v>2024</v>
      </c>
    </row>
    <row r="2" spans="1:5" s="16" customFormat="1" ht="18.95" customHeight="1" x14ac:dyDescent="0.25">
      <c r="A2" s="163" t="s">
        <v>609</v>
      </c>
      <c r="B2" s="163"/>
      <c r="C2" s="163"/>
      <c r="D2" s="14" t="s">
        <v>605</v>
      </c>
      <c r="E2" s="25" t="s">
        <v>607</v>
      </c>
    </row>
    <row r="3" spans="1:5" s="16" customFormat="1" ht="18.95" customHeight="1" x14ac:dyDescent="0.25">
      <c r="A3" s="163" t="s">
        <v>668</v>
      </c>
      <c r="B3" s="163"/>
      <c r="C3" s="163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45" t="s">
        <v>566</v>
      </c>
      <c r="B6" s="45"/>
      <c r="C6" s="45"/>
      <c r="D6" s="45"/>
      <c r="E6" s="45"/>
    </row>
    <row r="7" spans="1:5" x14ac:dyDescent="0.2">
      <c r="A7" s="46" t="s">
        <v>143</v>
      </c>
      <c r="B7" s="46" t="s">
        <v>140</v>
      </c>
      <c r="C7" s="46" t="s">
        <v>141</v>
      </c>
      <c r="D7" s="46" t="s">
        <v>302</v>
      </c>
      <c r="E7" s="46"/>
    </row>
    <row r="8" spans="1:5" x14ac:dyDescent="0.2">
      <c r="A8" s="48">
        <v>4100</v>
      </c>
      <c r="B8" s="49" t="s">
        <v>303</v>
      </c>
      <c r="C8" s="52">
        <f>SUM(C9+C19+C25+C28+C34+C37+C46)</f>
        <v>20148262.339999996</v>
      </c>
      <c r="D8" s="87"/>
      <c r="E8" s="47"/>
    </row>
    <row r="9" spans="1:5" x14ac:dyDescent="0.2">
      <c r="A9" s="48">
        <v>4110</v>
      </c>
      <c r="B9" s="49" t="s">
        <v>304</v>
      </c>
      <c r="C9" s="52">
        <f>SUM(C10:C18)</f>
        <v>17229025.189999998</v>
      </c>
      <c r="D9" s="87"/>
      <c r="E9" s="47"/>
    </row>
    <row r="10" spans="1:5" x14ac:dyDescent="0.2">
      <c r="A10" s="48">
        <v>4111</v>
      </c>
      <c r="B10" s="49" t="s">
        <v>305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306</v>
      </c>
      <c r="C11" s="52">
        <v>17042181.359999999</v>
      </c>
      <c r="D11" s="87"/>
      <c r="E11" s="47"/>
    </row>
    <row r="12" spans="1:5" x14ac:dyDescent="0.2">
      <c r="A12" s="48">
        <v>4113</v>
      </c>
      <c r="B12" s="49" t="s">
        <v>307</v>
      </c>
      <c r="C12" s="52">
        <v>122069.08</v>
      </c>
      <c r="D12" s="87"/>
      <c r="E12" s="47"/>
    </row>
    <row r="13" spans="1:5" x14ac:dyDescent="0.2">
      <c r="A13" s="48">
        <v>4114</v>
      </c>
      <c r="B13" s="49" t="s">
        <v>308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309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310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311</v>
      </c>
      <c r="C16" s="52">
        <v>64774.75</v>
      </c>
      <c r="D16" s="87"/>
      <c r="E16" s="47"/>
    </row>
    <row r="17" spans="1:5" ht="22.5" x14ac:dyDescent="0.2">
      <c r="A17" s="48">
        <v>4118</v>
      </c>
      <c r="B17" s="50" t="s">
        <v>489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312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313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314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490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315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316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317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318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319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491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320</v>
      </c>
      <c r="C28" s="52">
        <f>SUM(C29:C33)</f>
        <v>1737627.4</v>
      </c>
      <c r="D28" s="87"/>
      <c r="E28" s="47"/>
    </row>
    <row r="29" spans="1:5" x14ac:dyDescent="0.2">
      <c r="A29" s="48">
        <v>4141</v>
      </c>
      <c r="B29" s="49" t="s">
        <v>321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322</v>
      </c>
      <c r="C30" s="52">
        <v>1737627.4</v>
      </c>
      <c r="D30" s="87"/>
      <c r="E30" s="47"/>
    </row>
    <row r="31" spans="1:5" x14ac:dyDescent="0.2">
      <c r="A31" s="48">
        <v>4144</v>
      </c>
      <c r="B31" s="49" t="s">
        <v>323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492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324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493</v>
      </c>
      <c r="C34" s="52">
        <f>SUM(C35:C36)</f>
        <v>720079.11</v>
      </c>
      <c r="D34" s="87"/>
      <c r="E34" s="47"/>
    </row>
    <row r="35" spans="1:5" x14ac:dyDescent="0.2">
      <c r="A35" s="48">
        <v>4151</v>
      </c>
      <c r="B35" s="49" t="s">
        <v>493</v>
      </c>
      <c r="C35" s="52">
        <v>720079.11</v>
      </c>
      <c r="D35" s="87"/>
      <c r="E35" s="47"/>
    </row>
    <row r="36" spans="1:5" ht="22.5" x14ac:dyDescent="0.2">
      <c r="A36" s="48">
        <v>4154</v>
      </c>
      <c r="B36" s="50" t="s">
        <v>494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495</v>
      </c>
      <c r="C37" s="52">
        <f>SUM(C38:C45)</f>
        <v>461530.64</v>
      </c>
      <c r="D37" s="87"/>
      <c r="E37" s="47"/>
    </row>
    <row r="38" spans="1:5" x14ac:dyDescent="0.2">
      <c r="A38" s="48">
        <v>4161</v>
      </c>
      <c r="B38" s="49" t="s">
        <v>325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326</v>
      </c>
      <c r="C39" s="52">
        <v>379688.4</v>
      </c>
      <c r="D39" s="87"/>
      <c r="E39" s="47"/>
    </row>
    <row r="40" spans="1:5" x14ac:dyDescent="0.2">
      <c r="A40" s="48">
        <v>4163</v>
      </c>
      <c r="B40" s="49" t="s">
        <v>327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328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329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496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330</v>
      </c>
      <c r="C44" s="52">
        <v>65399.24</v>
      </c>
      <c r="D44" s="87"/>
      <c r="E44" s="47"/>
    </row>
    <row r="45" spans="1:5" x14ac:dyDescent="0.2">
      <c r="A45" s="48">
        <v>4169</v>
      </c>
      <c r="B45" s="49" t="s">
        <v>331</v>
      </c>
      <c r="C45" s="52">
        <v>16443</v>
      </c>
      <c r="D45" s="87"/>
      <c r="E45" s="47"/>
    </row>
    <row r="46" spans="1:5" x14ac:dyDescent="0.2">
      <c r="A46" s="48">
        <v>4170</v>
      </c>
      <c r="B46" s="49" t="s">
        <v>599</v>
      </c>
      <c r="C46" s="52">
        <f>SUM(C47:C54)</f>
        <v>0</v>
      </c>
      <c r="D46" s="87"/>
      <c r="E46" s="47"/>
    </row>
    <row r="47" spans="1:5" x14ac:dyDescent="0.2">
      <c r="A47" s="48">
        <v>4171</v>
      </c>
      <c r="B47" s="49" t="s">
        <v>497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498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499</v>
      </c>
      <c r="C49" s="52">
        <v>0</v>
      </c>
      <c r="D49" s="87"/>
      <c r="E49" s="47"/>
    </row>
    <row r="50" spans="1:5" ht="22.5" x14ac:dyDescent="0.2">
      <c r="A50" s="48">
        <v>4174</v>
      </c>
      <c r="B50" s="50" t="s">
        <v>500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501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502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503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504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565</v>
      </c>
      <c r="B56" s="45"/>
      <c r="C56" s="45"/>
      <c r="D56" s="45"/>
      <c r="E56" s="45"/>
    </row>
    <row r="57" spans="1:5" x14ac:dyDescent="0.2">
      <c r="A57" s="46" t="s">
        <v>143</v>
      </c>
      <c r="B57" s="46" t="s">
        <v>140</v>
      </c>
      <c r="C57" s="46" t="s">
        <v>141</v>
      </c>
      <c r="D57" s="46" t="s">
        <v>302</v>
      </c>
      <c r="E57" s="46"/>
    </row>
    <row r="58" spans="1:5" ht="33.75" x14ac:dyDescent="0.2">
      <c r="A58" s="48">
        <v>4200</v>
      </c>
      <c r="B58" s="50" t="s">
        <v>505</v>
      </c>
      <c r="C58" s="52">
        <f>+C59+C65</f>
        <v>180305226.98000002</v>
      </c>
      <c r="D58" s="87"/>
      <c r="E58" s="47"/>
    </row>
    <row r="59" spans="1:5" ht="22.5" x14ac:dyDescent="0.2">
      <c r="A59" s="48">
        <v>4210</v>
      </c>
      <c r="B59" s="50" t="s">
        <v>506</v>
      </c>
      <c r="C59" s="52">
        <f>SUM(C60:C64)</f>
        <v>91535880.469999999</v>
      </c>
      <c r="D59" s="87"/>
      <c r="E59" s="47"/>
    </row>
    <row r="60" spans="1:5" x14ac:dyDescent="0.2">
      <c r="A60" s="48">
        <v>4211</v>
      </c>
      <c r="B60" s="49" t="s">
        <v>332</v>
      </c>
      <c r="C60" s="52">
        <v>50463184.619999997</v>
      </c>
      <c r="D60" s="87"/>
      <c r="E60" s="47"/>
    </row>
    <row r="61" spans="1:5" x14ac:dyDescent="0.2">
      <c r="A61" s="48">
        <v>4212</v>
      </c>
      <c r="B61" s="49" t="s">
        <v>333</v>
      </c>
      <c r="C61" s="52">
        <v>40267432.450000003</v>
      </c>
      <c r="D61" s="87"/>
      <c r="E61" s="47"/>
    </row>
    <row r="62" spans="1:5" x14ac:dyDescent="0.2">
      <c r="A62" s="48">
        <v>4213</v>
      </c>
      <c r="B62" s="49" t="s">
        <v>334</v>
      </c>
      <c r="C62" s="52">
        <v>553.09</v>
      </c>
      <c r="D62" s="87"/>
      <c r="E62" s="47"/>
    </row>
    <row r="63" spans="1:5" x14ac:dyDescent="0.2">
      <c r="A63" s="48">
        <v>4214</v>
      </c>
      <c r="B63" s="49" t="s">
        <v>507</v>
      </c>
      <c r="C63" s="52">
        <v>804710.31</v>
      </c>
      <c r="D63" s="87"/>
      <c r="E63" s="47"/>
    </row>
    <row r="64" spans="1:5" x14ac:dyDescent="0.2">
      <c r="A64" s="48">
        <v>4215</v>
      </c>
      <c r="B64" s="49" t="s">
        <v>508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335</v>
      </c>
      <c r="C65" s="52">
        <f>SUM(C66:C69)</f>
        <v>88769346.510000005</v>
      </c>
      <c r="D65" s="87"/>
      <c r="E65" s="47"/>
    </row>
    <row r="66" spans="1:5" x14ac:dyDescent="0.2">
      <c r="A66" s="48">
        <v>4221</v>
      </c>
      <c r="B66" s="49" t="s">
        <v>336</v>
      </c>
      <c r="C66" s="52">
        <v>88769346.510000005</v>
      </c>
      <c r="D66" s="87"/>
      <c r="E66" s="47"/>
    </row>
    <row r="67" spans="1:5" x14ac:dyDescent="0.2">
      <c r="A67" s="48">
        <v>4223</v>
      </c>
      <c r="B67" s="49" t="s">
        <v>337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339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509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573</v>
      </c>
      <c r="B71" s="45"/>
      <c r="C71" s="45"/>
      <c r="D71" s="45"/>
      <c r="E71" s="45"/>
    </row>
    <row r="72" spans="1:5" x14ac:dyDescent="0.2">
      <c r="A72" s="46" t="s">
        <v>143</v>
      </c>
      <c r="B72" s="46" t="s">
        <v>140</v>
      </c>
      <c r="C72" s="46" t="s">
        <v>141</v>
      </c>
      <c r="D72" s="46" t="s">
        <v>144</v>
      </c>
      <c r="E72" s="46" t="s">
        <v>204</v>
      </c>
    </row>
    <row r="73" spans="1:5" x14ac:dyDescent="0.2">
      <c r="A73" s="51">
        <v>4300</v>
      </c>
      <c r="B73" s="49" t="s">
        <v>340</v>
      </c>
      <c r="C73" s="52">
        <f>C74+C77+C83+C85+C87</f>
        <v>0</v>
      </c>
      <c r="D73" s="49"/>
      <c r="E73" s="49"/>
    </row>
    <row r="74" spans="1:5" x14ac:dyDescent="0.2">
      <c r="A74" s="51">
        <v>4310</v>
      </c>
      <c r="B74" s="49" t="s">
        <v>341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510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342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343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344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345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346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347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348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349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349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350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350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351</v>
      </c>
      <c r="C87" s="52">
        <f>SUM(C88:C94)</f>
        <v>0</v>
      </c>
      <c r="D87" s="49"/>
      <c r="E87" s="49"/>
    </row>
    <row r="88" spans="1:5" x14ac:dyDescent="0.2">
      <c r="A88" s="51">
        <v>4392</v>
      </c>
      <c r="B88" s="49" t="s">
        <v>352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511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353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354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355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512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351</v>
      </c>
      <c r="C94" s="52">
        <v>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567</v>
      </c>
      <c r="B96" s="45"/>
      <c r="C96" s="45"/>
      <c r="D96" s="45"/>
      <c r="E96" s="45"/>
    </row>
    <row r="97" spans="1:5" x14ac:dyDescent="0.2">
      <c r="A97" s="46" t="s">
        <v>143</v>
      </c>
      <c r="B97" s="46" t="s">
        <v>140</v>
      </c>
      <c r="C97" s="46" t="s">
        <v>141</v>
      </c>
      <c r="D97" s="46" t="s">
        <v>356</v>
      </c>
      <c r="E97" s="46" t="s">
        <v>204</v>
      </c>
    </row>
    <row r="98" spans="1:5" x14ac:dyDescent="0.2">
      <c r="A98" s="51">
        <v>5000</v>
      </c>
      <c r="B98" s="49" t="s">
        <v>357</v>
      </c>
      <c r="C98" s="52">
        <f>C99+C127+C160+C170+C185+C214</f>
        <v>117217605.86999999</v>
      </c>
      <c r="D98" s="53">
        <v>1</v>
      </c>
      <c r="E98" s="49"/>
    </row>
    <row r="99" spans="1:5" x14ac:dyDescent="0.2">
      <c r="A99" s="51">
        <v>5100</v>
      </c>
      <c r="B99" s="49" t="s">
        <v>358</v>
      </c>
      <c r="C99" s="52">
        <f>C100+C107+C117</f>
        <v>76462424.629999995</v>
      </c>
      <c r="D99" s="53">
        <f>C99/$C$98</f>
        <v>0.65231177571397025</v>
      </c>
      <c r="E99" s="49"/>
    </row>
    <row r="100" spans="1:5" x14ac:dyDescent="0.2">
      <c r="A100" s="51">
        <v>5110</v>
      </c>
      <c r="B100" s="49" t="s">
        <v>359</v>
      </c>
      <c r="C100" s="52">
        <f>SUM(C101:C106)</f>
        <v>32894733.620000001</v>
      </c>
      <c r="D100" s="53">
        <f t="shared" ref="D100:D163" si="0">C100/$C$98</f>
        <v>0.28062963217728448</v>
      </c>
      <c r="E100" s="49"/>
    </row>
    <row r="101" spans="1:5" x14ac:dyDescent="0.2">
      <c r="A101" s="51">
        <v>5111</v>
      </c>
      <c r="B101" s="49" t="s">
        <v>360</v>
      </c>
      <c r="C101" s="52">
        <v>28246860.129999999</v>
      </c>
      <c r="D101" s="53">
        <f t="shared" si="0"/>
        <v>0.24097796504500474</v>
      </c>
      <c r="E101" s="49"/>
    </row>
    <row r="102" spans="1:5" x14ac:dyDescent="0.2">
      <c r="A102" s="51">
        <v>5112</v>
      </c>
      <c r="B102" s="49" t="s">
        <v>361</v>
      </c>
      <c r="C102" s="52">
        <v>1173662.04</v>
      </c>
      <c r="D102" s="53">
        <f t="shared" si="0"/>
        <v>1.0012677116965246E-2</v>
      </c>
      <c r="E102" s="49"/>
    </row>
    <row r="103" spans="1:5" x14ac:dyDescent="0.2">
      <c r="A103" s="51">
        <v>5113</v>
      </c>
      <c r="B103" s="49" t="s">
        <v>362</v>
      </c>
      <c r="C103" s="52">
        <v>1478.16</v>
      </c>
      <c r="D103" s="53">
        <f t="shared" si="0"/>
        <v>1.2610392347028067E-5</v>
      </c>
      <c r="E103" s="49"/>
    </row>
    <row r="104" spans="1:5" x14ac:dyDescent="0.2">
      <c r="A104" s="51">
        <v>5114</v>
      </c>
      <c r="B104" s="49" t="s">
        <v>363</v>
      </c>
      <c r="C104" s="52">
        <v>0</v>
      </c>
      <c r="D104" s="53">
        <f t="shared" si="0"/>
        <v>0</v>
      </c>
      <c r="E104" s="49"/>
    </row>
    <row r="105" spans="1:5" x14ac:dyDescent="0.2">
      <c r="A105" s="51">
        <v>5115</v>
      </c>
      <c r="B105" s="49" t="s">
        <v>364</v>
      </c>
      <c r="C105" s="52">
        <v>3391343.24</v>
      </c>
      <c r="D105" s="53">
        <f t="shared" si="0"/>
        <v>2.8932029577205018E-2</v>
      </c>
      <c r="E105" s="49"/>
    </row>
    <row r="106" spans="1:5" x14ac:dyDescent="0.2">
      <c r="A106" s="51">
        <v>5116</v>
      </c>
      <c r="B106" s="49" t="s">
        <v>365</v>
      </c>
      <c r="C106" s="52">
        <v>81390.05</v>
      </c>
      <c r="D106" s="53">
        <f t="shared" si="0"/>
        <v>6.9435004576245583E-4</v>
      </c>
      <c r="E106" s="49"/>
    </row>
    <row r="107" spans="1:5" x14ac:dyDescent="0.2">
      <c r="A107" s="51">
        <v>5120</v>
      </c>
      <c r="B107" s="49" t="s">
        <v>366</v>
      </c>
      <c r="C107" s="52">
        <f>SUM(C108:C116)</f>
        <v>3074049.64</v>
      </c>
      <c r="D107" s="53">
        <f t="shared" si="0"/>
        <v>2.6225152929750761E-2</v>
      </c>
      <c r="E107" s="49"/>
    </row>
    <row r="108" spans="1:5" x14ac:dyDescent="0.2">
      <c r="A108" s="51">
        <v>5121</v>
      </c>
      <c r="B108" s="49" t="s">
        <v>367</v>
      </c>
      <c r="C108" s="52">
        <v>223247.03</v>
      </c>
      <c r="D108" s="53">
        <f t="shared" si="0"/>
        <v>1.9045520367272455E-3</v>
      </c>
      <c r="E108" s="49"/>
    </row>
    <row r="109" spans="1:5" x14ac:dyDescent="0.2">
      <c r="A109" s="51">
        <v>5122</v>
      </c>
      <c r="B109" s="49" t="s">
        <v>368</v>
      </c>
      <c r="C109" s="52">
        <v>29625.13</v>
      </c>
      <c r="D109" s="53">
        <f t="shared" si="0"/>
        <v>2.5273618054318315E-4</v>
      </c>
      <c r="E109" s="49"/>
    </row>
    <row r="110" spans="1:5" x14ac:dyDescent="0.2">
      <c r="A110" s="51">
        <v>5123</v>
      </c>
      <c r="B110" s="49" t="s">
        <v>369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370</v>
      </c>
      <c r="C111" s="52">
        <v>356141.9</v>
      </c>
      <c r="D111" s="53">
        <f t="shared" si="0"/>
        <v>3.0382969977648124E-3</v>
      </c>
      <c r="E111" s="49"/>
    </row>
    <row r="112" spans="1:5" x14ac:dyDescent="0.2">
      <c r="A112" s="51">
        <v>5125</v>
      </c>
      <c r="B112" s="49" t="s">
        <v>371</v>
      </c>
      <c r="C112" s="52">
        <v>1237859.55</v>
      </c>
      <c r="D112" s="53">
        <f t="shared" si="0"/>
        <v>1.0560355168598531E-2</v>
      </c>
      <c r="E112" s="49"/>
    </row>
    <row r="113" spans="1:5" x14ac:dyDescent="0.2">
      <c r="A113" s="51">
        <v>5126</v>
      </c>
      <c r="B113" s="49" t="s">
        <v>372</v>
      </c>
      <c r="C113" s="52">
        <v>1110444.3400000001</v>
      </c>
      <c r="D113" s="53">
        <f t="shared" si="0"/>
        <v>9.4733579632358018E-3</v>
      </c>
      <c r="E113" s="49"/>
    </row>
    <row r="114" spans="1:5" x14ac:dyDescent="0.2">
      <c r="A114" s="51">
        <v>5127</v>
      </c>
      <c r="B114" s="49" t="s">
        <v>373</v>
      </c>
      <c r="C114" s="52">
        <v>53051.519999999997</v>
      </c>
      <c r="D114" s="53">
        <f t="shared" si="0"/>
        <v>4.5259003207109269E-4</v>
      </c>
      <c r="E114" s="49"/>
    </row>
    <row r="115" spans="1:5" x14ac:dyDescent="0.2">
      <c r="A115" s="51">
        <v>5128</v>
      </c>
      <c r="B115" s="49" t="s">
        <v>374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375</v>
      </c>
      <c r="C116" s="52">
        <v>63680.17</v>
      </c>
      <c r="D116" s="53">
        <f t="shared" si="0"/>
        <v>5.4326455081009242E-4</v>
      </c>
      <c r="E116" s="49"/>
    </row>
    <row r="117" spans="1:5" x14ac:dyDescent="0.2">
      <c r="A117" s="51">
        <v>5130</v>
      </c>
      <c r="B117" s="49" t="s">
        <v>376</v>
      </c>
      <c r="C117" s="52">
        <f>SUM(C118:C126)</f>
        <v>40493641.369999997</v>
      </c>
      <c r="D117" s="53">
        <f t="shared" si="0"/>
        <v>0.34545699060693502</v>
      </c>
      <c r="E117" s="49"/>
    </row>
    <row r="118" spans="1:5" x14ac:dyDescent="0.2">
      <c r="A118" s="51">
        <v>5131</v>
      </c>
      <c r="B118" s="49" t="s">
        <v>377</v>
      </c>
      <c r="C118" s="52">
        <v>8202812.0800000001</v>
      </c>
      <c r="D118" s="53">
        <f t="shared" si="0"/>
        <v>6.997935181424296E-2</v>
      </c>
      <c r="E118" s="49"/>
    </row>
    <row r="119" spans="1:5" x14ac:dyDescent="0.2">
      <c r="A119" s="51">
        <v>5132</v>
      </c>
      <c r="B119" s="49" t="s">
        <v>378</v>
      </c>
      <c r="C119" s="52">
        <v>118842.47</v>
      </c>
      <c r="D119" s="53">
        <f t="shared" si="0"/>
        <v>1.0138619460612604E-3</v>
      </c>
      <c r="E119" s="49"/>
    </row>
    <row r="120" spans="1:5" x14ac:dyDescent="0.2">
      <c r="A120" s="51">
        <v>5133</v>
      </c>
      <c r="B120" s="49" t="s">
        <v>379</v>
      </c>
      <c r="C120" s="52">
        <v>3288802.31</v>
      </c>
      <c r="D120" s="53">
        <f t="shared" si="0"/>
        <v>2.8057238378059363E-2</v>
      </c>
      <c r="E120" s="49"/>
    </row>
    <row r="121" spans="1:5" x14ac:dyDescent="0.2">
      <c r="A121" s="51">
        <v>5134</v>
      </c>
      <c r="B121" s="49" t="s">
        <v>380</v>
      </c>
      <c r="C121" s="52">
        <v>484431.66</v>
      </c>
      <c r="D121" s="53">
        <f t="shared" si="0"/>
        <v>4.132755113060901E-3</v>
      </c>
      <c r="E121" s="49"/>
    </row>
    <row r="122" spans="1:5" x14ac:dyDescent="0.2">
      <c r="A122" s="51">
        <v>5135</v>
      </c>
      <c r="B122" s="49" t="s">
        <v>381</v>
      </c>
      <c r="C122" s="52">
        <v>4337434.75</v>
      </c>
      <c r="D122" s="53">
        <f t="shared" si="0"/>
        <v>3.7003270266502672E-2</v>
      </c>
      <c r="E122" s="49"/>
    </row>
    <row r="123" spans="1:5" x14ac:dyDescent="0.2">
      <c r="A123" s="51">
        <v>5136</v>
      </c>
      <c r="B123" s="49" t="s">
        <v>382</v>
      </c>
      <c r="C123" s="52">
        <v>170909.43</v>
      </c>
      <c r="D123" s="53">
        <f t="shared" si="0"/>
        <v>1.4580525573056563E-3</v>
      </c>
      <c r="E123" s="49"/>
    </row>
    <row r="124" spans="1:5" x14ac:dyDescent="0.2">
      <c r="A124" s="51">
        <v>5137</v>
      </c>
      <c r="B124" s="49" t="s">
        <v>383</v>
      </c>
      <c r="C124" s="52">
        <v>31603.86</v>
      </c>
      <c r="D124" s="53">
        <f t="shared" si="0"/>
        <v>2.696170064678698E-4</v>
      </c>
      <c r="E124" s="49"/>
    </row>
    <row r="125" spans="1:5" x14ac:dyDescent="0.2">
      <c r="A125" s="51">
        <v>5138</v>
      </c>
      <c r="B125" s="49" t="s">
        <v>384</v>
      </c>
      <c r="C125" s="52">
        <v>20888551.809999999</v>
      </c>
      <c r="D125" s="53">
        <f t="shared" si="0"/>
        <v>0.17820319443451538</v>
      </c>
      <c r="E125" s="49"/>
    </row>
    <row r="126" spans="1:5" x14ac:dyDescent="0.2">
      <c r="A126" s="51">
        <v>5139</v>
      </c>
      <c r="B126" s="49" t="s">
        <v>385</v>
      </c>
      <c r="C126" s="52">
        <v>2970253</v>
      </c>
      <c r="D126" s="53">
        <f t="shared" si="0"/>
        <v>2.5339649090718973E-2</v>
      </c>
      <c r="E126" s="49"/>
    </row>
    <row r="127" spans="1:5" x14ac:dyDescent="0.2">
      <c r="A127" s="51">
        <v>5200</v>
      </c>
      <c r="B127" s="49" t="s">
        <v>386</v>
      </c>
      <c r="C127" s="52">
        <f>C128+C131+C134+C137+C142+C146+C149+C151+C157</f>
        <v>7080298.96</v>
      </c>
      <c r="D127" s="53">
        <f t="shared" si="0"/>
        <v>6.0403033379238226E-2</v>
      </c>
      <c r="E127" s="49"/>
    </row>
    <row r="128" spans="1:5" x14ac:dyDescent="0.2">
      <c r="A128" s="51">
        <v>5210</v>
      </c>
      <c r="B128" s="49" t="s">
        <v>387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388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389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390</v>
      </c>
      <c r="C131" s="52">
        <f>SUM(C132:C133)</f>
        <v>1881539.9</v>
      </c>
      <c r="D131" s="53">
        <f t="shared" si="0"/>
        <v>1.6051683414236587E-2</v>
      </c>
      <c r="E131" s="49"/>
    </row>
    <row r="132" spans="1:5" x14ac:dyDescent="0.2">
      <c r="A132" s="51">
        <v>5221</v>
      </c>
      <c r="B132" s="49" t="s">
        <v>391</v>
      </c>
      <c r="C132" s="52">
        <v>1881539.9</v>
      </c>
      <c r="D132" s="53">
        <f t="shared" si="0"/>
        <v>1.6051683414236587E-2</v>
      </c>
      <c r="E132" s="49"/>
    </row>
    <row r="133" spans="1:5" x14ac:dyDescent="0.2">
      <c r="A133" s="51">
        <v>5222</v>
      </c>
      <c r="B133" s="49" t="s">
        <v>392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337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393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394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338</v>
      </c>
      <c r="C137" s="52">
        <f>SUM(C138:C141)</f>
        <v>857804.93</v>
      </c>
      <c r="D137" s="53">
        <f t="shared" si="0"/>
        <v>7.3180553691853025E-3</v>
      </c>
      <c r="E137" s="49"/>
    </row>
    <row r="138" spans="1:5" x14ac:dyDescent="0.2">
      <c r="A138" s="51">
        <v>5241</v>
      </c>
      <c r="B138" s="49" t="s">
        <v>395</v>
      </c>
      <c r="C138" s="52">
        <v>800804.93</v>
      </c>
      <c r="D138" s="53">
        <f t="shared" si="0"/>
        <v>6.8317802949168878E-3</v>
      </c>
      <c r="E138" s="49"/>
    </row>
    <row r="139" spans="1:5" x14ac:dyDescent="0.2">
      <c r="A139" s="51">
        <v>5242</v>
      </c>
      <c r="B139" s="49" t="s">
        <v>396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397</v>
      </c>
      <c r="C140" s="52">
        <v>57000</v>
      </c>
      <c r="D140" s="53">
        <f t="shared" si="0"/>
        <v>4.8627507426841465E-4</v>
      </c>
      <c r="E140" s="49"/>
    </row>
    <row r="141" spans="1:5" x14ac:dyDescent="0.2">
      <c r="A141" s="51">
        <v>5244</v>
      </c>
      <c r="B141" s="49" t="s">
        <v>398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339</v>
      </c>
      <c r="C142" s="52">
        <f>SUM(C143:C145)</f>
        <v>4340954.13</v>
      </c>
      <c r="D142" s="53">
        <f t="shared" si="0"/>
        <v>3.7033294595816335E-2</v>
      </c>
      <c r="E142" s="49"/>
    </row>
    <row r="143" spans="1:5" x14ac:dyDescent="0.2">
      <c r="A143" s="51">
        <v>5251</v>
      </c>
      <c r="B143" s="49" t="s">
        <v>399</v>
      </c>
      <c r="C143" s="52">
        <v>4340954.13</v>
      </c>
      <c r="D143" s="53">
        <f t="shared" si="0"/>
        <v>3.7033294595816335E-2</v>
      </c>
      <c r="E143" s="49"/>
    </row>
    <row r="144" spans="1:5" x14ac:dyDescent="0.2">
      <c r="A144" s="51">
        <v>5252</v>
      </c>
      <c r="B144" s="49" t="s">
        <v>400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401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402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403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404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405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406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407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408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409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410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411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412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413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414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415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416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332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417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418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333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419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420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334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421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422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423</v>
      </c>
      <c r="C170" s="52">
        <f>C171+C174+C177+C180+C182</f>
        <v>326204.65999999997</v>
      </c>
      <c r="D170" s="53">
        <f t="shared" si="1"/>
        <v>2.7828981626000513E-3</v>
      </c>
      <c r="E170" s="49"/>
    </row>
    <row r="171" spans="1:5" x14ac:dyDescent="0.2">
      <c r="A171" s="51">
        <v>5410</v>
      </c>
      <c r="B171" s="49" t="s">
        <v>424</v>
      </c>
      <c r="C171" s="52">
        <f>SUM(C172:C173)</f>
        <v>326204.65999999997</v>
      </c>
      <c r="D171" s="53">
        <f t="shared" si="1"/>
        <v>2.7828981626000513E-3</v>
      </c>
      <c r="E171" s="49"/>
    </row>
    <row r="172" spans="1:5" x14ac:dyDescent="0.2">
      <c r="A172" s="51">
        <v>5411</v>
      </c>
      <c r="B172" s="49" t="s">
        <v>425</v>
      </c>
      <c r="C172" s="52">
        <v>326204.65999999997</v>
      </c>
      <c r="D172" s="53">
        <f t="shared" si="1"/>
        <v>2.7828981626000513E-3</v>
      </c>
      <c r="E172" s="49"/>
    </row>
    <row r="173" spans="1:5" x14ac:dyDescent="0.2">
      <c r="A173" s="51">
        <v>5412</v>
      </c>
      <c r="B173" s="49" t="s">
        <v>426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427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428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429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430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431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432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433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433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434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435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436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437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438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439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440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441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442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443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444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445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446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447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448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449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450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451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452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453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454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455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456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457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513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459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354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460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514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461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33348677.620000001</v>
      </c>
      <c r="D214" s="53">
        <f t="shared" si="1"/>
        <v>0.28450229274419153</v>
      </c>
      <c r="E214" s="49"/>
    </row>
    <row r="215" spans="1:5" x14ac:dyDescent="0.2">
      <c r="A215" s="51">
        <v>5610</v>
      </c>
      <c r="B215" s="49" t="s">
        <v>462</v>
      </c>
      <c r="C215" s="52">
        <f>C216</f>
        <v>33348677.620000001</v>
      </c>
      <c r="D215" s="53">
        <f t="shared" si="1"/>
        <v>0.28450229274419153</v>
      </c>
      <c r="E215" s="49"/>
    </row>
    <row r="216" spans="1:5" x14ac:dyDescent="0.2">
      <c r="A216" s="51">
        <v>5611</v>
      </c>
      <c r="B216" s="49" t="s">
        <v>463</v>
      </c>
      <c r="C216" s="52">
        <v>33348677.620000001</v>
      </c>
      <c r="D216" s="53">
        <f t="shared" si="1"/>
        <v>0.28450229274419153</v>
      </c>
      <c r="E216" s="49"/>
    </row>
    <row r="218" spans="1:5" x14ac:dyDescent="0.2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4" orientation="portrait" r:id="rId1"/>
  <headerFooter>
    <oddFooter>Página &amp;P de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2.42578125" style="3" customWidth="1"/>
    <col min="4" max="16384" width="12.42578125" style="3" hidden="1"/>
  </cols>
  <sheetData>
    <row r="1" spans="1:2" x14ac:dyDescent="0.2">
      <c r="B1" s="101"/>
    </row>
    <row r="2" spans="1:2" ht="15" customHeight="1" x14ac:dyDescent="0.2">
      <c r="A2" s="88" t="s">
        <v>187</v>
      </c>
      <c r="B2" s="89" t="s">
        <v>50</v>
      </c>
    </row>
    <row r="3" spans="1:2" x14ac:dyDescent="0.2">
      <c r="A3" s="13"/>
      <c r="B3" s="102"/>
    </row>
    <row r="4" spans="1:2" ht="14.1" customHeight="1" x14ac:dyDescent="0.2">
      <c r="A4" s="103" t="s">
        <v>568</v>
      </c>
      <c r="B4" s="93" t="s">
        <v>78</v>
      </c>
    </row>
    <row r="5" spans="1:2" ht="14.1" customHeight="1" x14ac:dyDescent="0.2">
      <c r="A5" s="94"/>
      <c r="B5" s="93" t="s">
        <v>51</v>
      </c>
    </row>
    <row r="6" spans="1:2" ht="14.1" customHeight="1" x14ac:dyDescent="0.2">
      <c r="A6" s="94"/>
      <c r="B6" s="93" t="s">
        <v>145</v>
      </c>
    </row>
    <row r="7" spans="1:2" ht="14.1" customHeight="1" x14ac:dyDescent="0.2">
      <c r="A7" s="94"/>
      <c r="B7" s="93" t="s">
        <v>63</v>
      </c>
    </row>
    <row r="8" spans="1:2" x14ac:dyDescent="0.2">
      <c r="A8" s="94"/>
    </row>
    <row r="9" spans="1:2" x14ac:dyDescent="0.2">
      <c r="A9" s="103" t="s">
        <v>569</v>
      </c>
      <c r="B9" s="95" t="s">
        <v>147</v>
      </c>
    </row>
    <row r="10" spans="1:2" ht="15" customHeight="1" x14ac:dyDescent="0.2">
      <c r="A10" s="94"/>
      <c r="B10" s="104" t="s">
        <v>63</v>
      </c>
    </row>
    <row r="11" spans="1:2" x14ac:dyDescent="0.2">
      <c r="A11" s="94"/>
    </row>
    <row r="12" spans="1:2" x14ac:dyDescent="0.2">
      <c r="A12" s="103" t="s">
        <v>571</v>
      </c>
      <c r="B12" s="95" t="s">
        <v>147</v>
      </c>
    </row>
    <row r="13" spans="1:2" ht="22.5" x14ac:dyDescent="0.2">
      <c r="A13" s="94"/>
      <c r="B13" s="95" t="s">
        <v>70</v>
      </c>
    </row>
    <row r="14" spans="1:2" x14ac:dyDescent="0.2">
      <c r="A14" s="94"/>
      <c r="B14" s="104" t="s">
        <v>63</v>
      </c>
    </row>
    <row r="15" spans="1:2" x14ac:dyDescent="0.2">
      <c r="A15" s="94"/>
    </row>
    <row r="16" spans="1:2" x14ac:dyDescent="0.2">
      <c r="A16" s="94"/>
    </row>
    <row r="17" spans="1:2" ht="15" customHeight="1" x14ac:dyDescent="0.2">
      <c r="A17" s="103" t="s">
        <v>572</v>
      </c>
      <c r="B17" s="97" t="s">
        <v>71</v>
      </c>
    </row>
    <row r="18" spans="1:2" ht="15" customHeight="1" x14ac:dyDescent="0.2">
      <c r="A18" s="13"/>
      <c r="B18" s="97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view="pageBreakPreview" topLeftCell="A115" zoomScale="60" zoomScaleNormal="106" workbookViewId="0">
      <selection activeCell="A108" sqref="A108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5703125" style="20" customWidth="1"/>
    <col min="7" max="8" width="16.570312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4" t="s">
        <v>667</v>
      </c>
      <c r="B1" s="165"/>
      <c r="C1" s="165"/>
      <c r="D1" s="165"/>
      <c r="E1" s="165"/>
      <c r="F1" s="165"/>
      <c r="G1" s="14" t="s">
        <v>604</v>
      </c>
      <c r="H1" s="25">
        <v>2024</v>
      </c>
    </row>
    <row r="2" spans="1:8" s="16" customFormat="1" ht="18.95" customHeight="1" x14ac:dyDescent="0.25">
      <c r="A2" s="164" t="s">
        <v>608</v>
      </c>
      <c r="B2" s="165"/>
      <c r="C2" s="165"/>
      <c r="D2" s="165"/>
      <c r="E2" s="165"/>
      <c r="F2" s="165"/>
      <c r="G2" s="14" t="s">
        <v>605</v>
      </c>
      <c r="H2" s="25" t="s">
        <v>607</v>
      </c>
    </row>
    <row r="3" spans="1:8" s="16" customFormat="1" ht="18.95" customHeight="1" x14ac:dyDescent="0.25">
      <c r="A3" s="164" t="s">
        <v>668</v>
      </c>
      <c r="B3" s="165"/>
      <c r="C3" s="165"/>
      <c r="D3" s="165"/>
      <c r="E3" s="165"/>
      <c r="F3" s="165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1000140.31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2762506.2400000002</v>
      </c>
      <c r="D15" s="24">
        <v>2767936.5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289522.36</v>
      </c>
      <c r="D16" s="24">
        <v>289522.36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1129829.05</v>
      </c>
      <c r="D20" s="24">
        <v>1129829.05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34500</v>
      </c>
      <c r="D21" s="24">
        <v>34500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2702918</v>
      </c>
      <c r="D23" s="24">
        <v>2702918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3811728.74</v>
      </c>
      <c r="D24" s="24">
        <v>3811728.74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424999.99</v>
      </c>
      <c r="D25" s="24">
        <v>424999.99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85253034.049999997</v>
      </c>
      <c r="D27" s="24">
        <v>85253034.049999997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457574323.10000002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12174140.67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236127806.11000001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208567376.31999999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705000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95454117.340000004</v>
      </c>
      <c r="D62" s="24">
        <f>SUM(D63:D70)</f>
        <v>0</v>
      </c>
      <c r="E62" s="24">
        <f>SUM(E63:E70)</f>
        <v>31451548.02</v>
      </c>
    </row>
    <row r="63" spans="1:9" x14ac:dyDescent="0.2">
      <c r="A63" s="22">
        <v>1241</v>
      </c>
      <c r="B63" s="20" t="s">
        <v>236</v>
      </c>
      <c r="C63" s="24">
        <v>18521336.27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6403640.3899999997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95903.13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58726636.229999997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6299825.7599999998</v>
      </c>
      <c r="D67" s="24">
        <v>0</v>
      </c>
      <c r="E67" s="24">
        <v>31451548.02</v>
      </c>
    </row>
    <row r="68" spans="1:9" x14ac:dyDescent="0.2">
      <c r="A68" s="22">
        <v>1246</v>
      </c>
      <c r="B68" s="20" t="s">
        <v>241</v>
      </c>
      <c r="C68" s="24">
        <v>5033711.5599999996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223880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149184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308430.75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7354.41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301076.34000000003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20787632.779999997</v>
      </c>
      <c r="D110" s="24">
        <f>SUM(D111:D119)</f>
        <v>20787632.779999997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1273839.92</v>
      </c>
      <c r="D111" s="24">
        <f>C111</f>
        <v>1273839.92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4307968.5999999996</v>
      </c>
      <c r="D112" s="24">
        <f t="shared" ref="D112:D119" si="0">C112</f>
        <v>4307968.5999999996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7738891.8499999996</v>
      </c>
      <c r="D113" s="24">
        <f t="shared" si="0"/>
        <v>7738891.8499999996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0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2293275.69</v>
      </c>
      <c r="D115" s="24">
        <f t="shared" si="0"/>
        <v>2293275.69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0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4212055.72</v>
      </c>
      <c r="D117" s="24">
        <f t="shared" si="0"/>
        <v>4212055.72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0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961601</v>
      </c>
      <c r="D119" s="24">
        <f t="shared" si="0"/>
        <v>961601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>SUM(D121:D123)</f>
        <v>0</v>
      </c>
      <c r="E120" s="24">
        <f>SUM(E121:E123)</f>
        <v>0</v>
      </c>
      <c r="F120" s="24">
        <f>SUM(F121:F123)</f>
        <v>0</v>
      </c>
      <c r="G120" s="24">
        <f>SUM(G121:G123)</f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>C123</f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13000000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0" orientation="portrait" r:id="rId1"/>
  <headerFooter>
    <oddFooter>Página &amp;P de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187</v>
      </c>
      <c r="B2" s="89" t="s">
        <v>50</v>
      </c>
    </row>
    <row r="3" spans="1:2" x14ac:dyDescent="0.2">
      <c r="A3" s="90"/>
      <c r="B3" s="91"/>
    </row>
    <row r="4" spans="1:2" ht="15" customHeight="1" x14ac:dyDescent="0.2">
      <c r="A4" s="92" t="s">
        <v>1</v>
      </c>
      <c r="B4" s="93" t="s">
        <v>78</v>
      </c>
    </row>
    <row r="5" spans="1:2" ht="15" customHeight="1" x14ac:dyDescent="0.2">
      <c r="A5" s="94"/>
      <c r="B5" s="93" t="s">
        <v>51</v>
      </c>
    </row>
    <row r="6" spans="1:2" ht="15" customHeight="1" x14ac:dyDescent="0.2">
      <c r="A6" s="94"/>
      <c r="B6" s="95" t="s">
        <v>146</v>
      </c>
    </row>
    <row r="7" spans="1:2" ht="15" customHeight="1" x14ac:dyDescent="0.2">
      <c r="A7" s="94"/>
      <c r="B7" s="93" t="s">
        <v>52</v>
      </c>
    </row>
    <row r="8" spans="1:2" x14ac:dyDescent="0.2">
      <c r="A8" s="94"/>
    </row>
    <row r="9" spans="1:2" ht="15" customHeight="1" x14ac:dyDescent="0.2">
      <c r="A9" s="92" t="s">
        <v>3</v>
      </c>
      <c r="B9" s="93" t="s">
        <v>586</v>
      </c>
    </row>
    <row r="10" spans="1:2" ht="15" customHeight="1" x14ac:dyDescent="0.2">
      <c r="A10" s="94"/>
      <c r="B10" s="93" t="s">
        <v>587</v>
      </c>
    </row>
    <row r="11" spans="1:2" ht="15" customHeight="1" x14ac:dyDescent="0.2">
      <c r="A11" s="94"/>
      <c r="B11" s="93" t="s">
        <v>124</v>
      </c>
    </row>
    <row r="12" spans="1:2" ht="15" customHeight="1" x14ac:dyDescent="0.2">
      <c r="A12" s="94"/>
      <c r="B12" s="93" t="s">
        <v>123</v>
      </c>
    </row>
    <row r="13" spans="1:2" ht="15" customHeight="1" x14ac:dyDescent="0.2">
      <c r="A13" s="94"/>
      <c r="B13" s="93" t="s">
        <v>125</v>
      </c>
    </row>
    <row r="14" spans="1:2" x14ac:dyDescent="0.2">
      <c r="A14" s="94"/>
    </row>
    <row r="15" spans="1:2" ht="15" customHeight="1" x14ac:dyDescent="0.2">
      <c r="A15" s="92" t="s">
        <v>5</v>
      </c>
      <c r="B15" s="96" t="s">
        <v>53</v>
      </c>
    </row>
    <row r="16" spans="1:2" ht="15" customHeight="1" x14ac:dyDescent="0.2">
      <c r="A16" s="94"/>
      <c r="B16" s="96" t="s">
        <v>54</v>
      </c>
    </row>
    <row r="17" spans="1:2" ht="15" customHeight="1" x14ac:dyDescent="0.2">
      <c r="A17" s="94"/>
      <c r="B17" s="96" t="s">
        <v>55</v>
      </c>
    </row>
    <row r="18" spans="1:2" ht="15" customHeight="1" x14ac:dyDescent="0.2">
      <c r="A18" s="94"/>
      <c r="B18" s="93" t="s">
        <v>56</v>
      </c>
    </row>
    <row r="19" spans="1:2" ht="15" customHeight="1" x14ac:dyDescent="0.2">
      <c r="A19" s="94"/>
      <c r="B19" s="97" t="s">
        <v>134</v>
      </c>
    </row>
    <row r="20" spans="1:2" x14ac:dyDescent="0.2">
      <c r="A20" s="94"/>
    </row>
    <row r="21" spans="1:2" ht="15" customHeight="1" x14ac:dyDescent="0.2">
      <c r="A21" s="92" t="s">
        <v>130</v>
      </c>
      <c r="B21" s="1" t="s">
        <v>185</v>
      </c>
    </row>
    <row r="22" spans="1:2" ht="15" customHeight="1" x14ac:dyDescent="0.2">
      <c r="A22" s="94"/>
      <c r="B22" s="98" t="s">
        <v>186</v>
      </c>
    </row>
    <row r="23" spans="1:2" x14ac:dyDescent="0.2">
      <c r="A23" s="94"/>
    </row>
    <row r="24" spans="1:2" ht="15" customHeight="1" x14ac:dyDescent="0.2">
      <c r="A24" s="92" t="s">
        <v>7</v>
      </c>
      <c r="B24" s="97" t="s">
        <v>57</v>
      </c>
    </row>
    <row r="25" spans="1:2" ht="15" customHeight="1" x14ac:dyDescent="0.2">
      <c r="A25" s="94"/>
      <c r="B25" s="97" t="s">
        <v>126</v>
      </c>
    </row>
    <row r="26" spans="1:2" ht="15" customHeight="1" x14ac:dyDescent="0.2">
      <c r="A26" s="94"/>
      <c r="B26" s="97" t="s">
        <v>127</v>
      </c>
    </row>
    <row r="27" spans="1:2" x14ac:dyDescent="0.2">
      <c r="A27" s="94"/>
    </row>
    <row r="28" spans="1:2" ht="15" customHeight="1" x14ac:dyDescent="0.2">
      <c r="A28" s="92" t="s">
        <v>8</v>
      </c>
      <c r="B28" s="97" t="s">
        <v>58</v>
      </c>
    </row>
    <row r="29" spans="1:2" ht="15" customHeight="1" x14ac:dyDescent="0.2">
      <c r="A29" s="94"/>
      <c r="B29" s="97" t="s">
        <v>133</v>
      </c>
    </row>
    <row r="30" spans="1:2" ht="15" customHeight="1" x14ac:dyDescent="0.2">
      <c r="A30" s="94"/>
      <c r="B30" s="97" t="s">
        <v>59</v>
      </c>
    </row>
    <row r="31" spans="1:2" ht="15" customHeight="1" x14ac:dyDescent="0.2">
      <c r="A31" s="94"/>
      <c r="B31" s="99" t="s">
        <v>60</v>
      </c>
    </row>
    <row r="32" spans="1:2" x14ac:dyDescent="0.2">
      <c r="A32" s="94"/>
    </row>
    <row r="33" spans="1:2" ht="15" customHeight="1" x14ac:dyDescent="0.2">
      <c r="A33" s="92" t="s">
        <v>9</v>
      </c>
      <c r="B33" s="97" t="s">
        <v>61</v>
      </c>
    </row>
    <row r="34" spans="1:2" ht="15" customHeight="1" x14ac:dyDescent="0.2">
      <c r="A34" s="94"/>
      <c r="B34" s="97" t="s">
        <v>62</v>
      </c>
    </row>
    <row r="35" spans="1:2" x14ac:dyDescent="0.2">
      <c r="A35" s="94"/>
    </row>
    <row r="36" spans="1:2" ht="15" customHeight="1" x14ac:dyDescent="0.2">
      <c r="A36" s="92" t="s">
        <v>11</v>
      </c>
      <c r="B36" s="93" t="s">
        <v>128</v>
      </c>
    </row>
    <row r="37" spans="1:2" ht="15" customHeight="1" x14ac:dyDescent="0.2">
      <c r="A37" s="94"/>
      <c r="B37" s="93" t="s">
        <v>135</v>
      </c>
    </row>
    <row r="38" spans="1:2" ht="15" customHeight="1" x14ac:dyDescent="0.2">
      <c r="A38" s="94"/>
      <c r="B38" s="100" t="s">
        <v>188</v>
      </c>
    </row>
    <row r="39" spans="1:2" ht="15" customHeight="1" x14ac:dyDescent="0.2">
      <c r="A39" s="94"/>
      <c r="B39" s="93" t="s">
        <v>189</v>
      </c>
    </row>
    <row r="40" spans="1:2" ht="15" customHeight="1" x14ac:dyDescent="0.2">
      <c r="A40" s="94"/>
      <c r="B40" s="93" t="s">
        <v>131</v>
      </c>
    </row>
    <row r="41" spans="1:2" ht="15" customHeight="1" x14ac:dyDescent="0.2">
      <c r="A41" s="94"/>
      <c r="B41" s="93" t="s">
        <v>132</v>
      </c>
    </row>
    <row r="42" spans="1:2" x14ac:dyDescent="0.2">
      <c r="A42" s="94"/>
    </row>
    <row r="43" spans="1:2" ht="15" customHeight="1" x14ac:dyDescent="0.2">
      <c r="A43" s="92" t="s">
        <v>13</v>
      </c>
      <c r="B43" s="93" t="s">
        <v>136</v>
      </c>
    </row>
    <row r="44" spans="1:2" ht="15" customHeight="1" x14ac:dyDescent="0.2">
      <c r="A44" s="94"/>
      <c r="B44" s="93" t="s">
        <v>139</v>
      </c>
    </row>
    <row r="45" spans="1:2" ht="15" customHeight="1" x14ac:dyDescent="0.2">
      <c r="A45" s="94"/>
      <c r="B45" s="100" t="s">
        <v>190</v>
      </c>
    </row>
    <row r="46" spans="1:2" ht="15" customHeight="1" x14ac:dyDescent="0.2">
      <c r="A46" s="94"/>
      <c r="B46" s="93" t="s">
        <v>191</v>
      </c>
    </row>
    <row r="47" spans="1:2" ht="15" customHeight="1" x14ac:dyDescent="0.2">
      <c r="A47" s="94"/>
      <c r="B47" s="93" t="s">
        <v>138</v>
      </c>
    </row>
    <row r="48" spans="1:2" ht="15" customHeight="1" x14ac:dyDescent="0.2">
      <c r="A48" s="94"/>
      <c r="B48" s="93" t="s">
        <v>137</v>
      </c>
    </row>
    <row r="49" spans="1:2" x14ac:dyDescent="0.2">
      <c r="A49" s="94"/>
    </row>
    <row r="50" spans="1:2" ht="25.5" customHeight="1" x14ac:dyDescent="0.2">
      <c r="A50" s="92" t="s">
        <v>15</v>
      </c>
      <c r="B50" s="95" t="s">
        <v>167</v>
      </c>
    </row>
    <row r="51" spans="1:2" x14ac:dyDescent="0.2">
      <c r="A51" s="94"/>
    </row>
    <row r="52" spans="1:2" ht="15" customHeight="1" x14ac:dyDescent="0.2">
      <c r="A52" s="92" t="s">
        <v>17</v>
      </c>
      <c r="B52" s="93" t="s">
        <v>63</v>
      </c>
    </row>
    <row r="53" spans="1:2" x14ac:dyDescent="0.2">
      <c r="A53" s="94"/>
    </row>
    <row r="54" spans="1:2" ht="15" customHeight="1" x14ac:dyDescent="0.2">
      <c r="A54" s="92" t="s">
        <v>18</v>
      </c>
      <c r="B54" s="96" t="s">
        <v>64</v>
      </c>
    </row>
    <row r="55" spans="1:2" ht="15" customHeight="1" x14ac:dyDescent="0.2">
      <c r="A55" s="94"/>
      <c r="B55" s="96" t="s">
        <v>65</v>
      </c>
    </row>
    <row r="56" spans="1:2" ht="15" customHeight="1" x14ac:dyDescent="0.2">
      <c r="A56" s="94"/>
      <c r="B56" s="96" t="s">
        <v>66</v>
      </c>
    </row>
    <row r="57" spans="1:2" ht="15" customHeight="1" x14ac:dyDescent="0.2">
      <c r="A57" s="94"/>
      <c r="B57" s="96" t="s">
        <v>67</v>
      </c>
    </row>
    <row r="58" spans="1:2" ht="15" customHeight="1" x14ac:dyDescent="0.2">
      <c r="A58" s="94"/>
      <c r="B58" s="96" t="s">
        <v>68</v>
      </c>
    </row>
    <row r="59" spans="1:2" x14ac:dyDescent="0.2">
      <c r="A59" s="94"/>
    </row>
    <row r="60" spans="1:2" ht="15" customHeight="1" x14ac:dyDescent="0.2">
      <c r="A60" s="92" t="s">
        <v>20</v>
      </c>
      <c r="B60" s="97" t="s">
        <v>69</v>
      </c>
    </row>
    <row r="61" spans="1:2" x14ac:dyDescent="0.2">
      <c r="A61" s="94"/>
      <c r="B61" s="97"/>
    </row>
    <row r="62" spans="1:2" ht="15" customHeight="1" x14ac:dyDescent="0.2">
      <c r="A62" s="92" t="s">
        <v>21</v>
      </c>
      <c r="B62" s="93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BreakPreview" zoomScale="60" zoomScaleNormal="100"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5703125" style="29" customWidth="1"/>
    <col min="6" max="16384" width="9.140625" style="29"/>
  </cols>
  <sheetData>
    <row r="1" spans="1:5" ht="18.95" customHeight="1" x14ac:dyDescent="0.2">
      <c r="A1" s="166" t="s">
        <v>667</v>
      </c>
      <c r="B1" s="166"/>
      <c r="C1" s="166"/>
      <c r="D1" s="27" t="s">
        <v>604</v>
      </c>
      <c r="E1" s="28">
        <v>2024</v>
      </c>
    </row>
    <row r="2" spans="1:5" ht="18.95" customHeight="1" x14ac:dyDescent="0.2">
      <c r="A2" s="166" t="s">
        <v>610</v>
      </c>
      <c r="B2" s="166"/>
      <c r="C2" s="166"/>
      <c r="D2" s="27" t="s">
        <v>605</v>
      </c>
      <c r="E2" s="28" t="s">
        <v>607</v>
      </c>
    </row>
    <row r="3" spans="1:5" ht="18.95" customHeight="1" x14ac:dyDescent="0.2">
      <c r="A3" s="166" t="s">
        <v>668</v>
      </c>
      <c r="B3" s="166"/>
      <c r="C3" s="166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27946200.329999998</v>
      </c>
    </row>
    <row r="9" spans="1:5" x14ac:dyDescent="0.2">
      <c r="A9" s="33">
        <v>3120</v>
      </c>
      <c r="B9" s="29" t="s">
        <v>464</v>
      </c>
      <c r="C9" s="34">
        <v>1516620</v>
      </c>
    </row>
    <row r="10" spans="1:5" x14ac:dyDescent="0.2">
      <c r="A10" s="33">
        <v>3130</v>
      </c>
      <c r="B10" s="29" t="s">
        <v>465</v>
      </c>
      <c r="C10" s="34">
        <v>1019436.09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83235883.450000003</v>
      </c>
    </row>
    <row r="15" spans="1:5" x14ac:dyDescent="0.2">
      <c r="A15" s="33">
        <v>3220</v>
      </c>
      <c r="B15" s="29" t="s">
        <v>468</v>
      </c>
      <c r="C15" s="34">
        <v>586458732.13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3738576.11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3738576.11</v>
      </c>
    </row>
    <row r="29" spans="1:3" x14ac:dyDescent="0.2">
      <c r="B29" s="2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Footer>Página &amp;P de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187</v>
      </c>
      <c r="B2" s="89" t="s">
        <v>50</v>
      </c>
    </row>
    <row r="4" spans="1:2" ht="15" customHeight="1" x14ac:dyDescent="0.2">
      <c r="A4" s="103" t="s">
        <v>23</v>
      </c>
      <c r="B4" s="93" t="s">
        <v>78</v>
      </c>
    </row>
    <row r="5" spans="1:2" ht="15" customHeight="1" x14ac:dyDescent="0.2">
      <c r="A5" s="103" t="s">
        <v>25</v>
      </c>
      <c r="B5" s="93" t="s">
        <v>51</v>
      </c>
    </row>
    <row r="6" spans="1:2" ht="15" customHeight="1" x14ac:dyDescent="0.2">
      <c r="B6" s="93" t="s">
        <v>172</v>
      </c>
    </row>
    <row r="7" spans="1:2" ht="15" customHeight="1" x14ac:dyDescent="0.2">
      <c r="B7" s="93" t="s">
        <v>73</v>
      </c>
    </row>
    <row r="8" spans="1:2" ht="15" customHeight="1" x14ac:dyDescent="0.2">
      <c r="B8" s="93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7"/>
  <sheetViews>
    <sheetView view="pageBreakPreview" zoomScale="60" zoomScaleNormal="100" workbookViewId="0">
      <selection activeCell="B90" sqref="B90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425781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66" t="s">
        <v>667</v>
      </c>
      <c r="B1" s="166"/>
      <c r="C1" s="166"/>
      <c r="D1" s="27" t="s">
        <v>604</v>
      </c>
      <c r="E1" s="28">
        <v>2024</v>
      </c>
    </row>
    <row r="2" spans="1:5" s="35" customFormat="1" ht="18.95" customHeight="1" x14ac:dyDescent="0.25">
      <c r="A2" s="166" t="s">
        <v>611</v>
      </c>
      <c r="B2" s="166"/>
      <c r="C2" s="166"/>
      <c r="D2" s="27" t="s">
        <v>605</v>
      </c>
      <c r="E2" s="28" t="s">
        <v>607</v>
      </c>
    </row>
    <row r="3" spans="1:5" s="35" customFormat="1" ht="18.95" customHeight="1" x14ac:dyDescent="0.25">
      <c r="A3" s="166" t="s">
        <v>668</v>
      </c>
      <c r="B3" s="166"/>
      <c r="C3" s="166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648</v>
      </c>
      <c r="C7" s="120">
        <v>2024</v>
      </c>
      <c r="D7" s="120">
        <v>2023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111185872.98</v>
      </c>
      <c r="D9" s="34">
        <v>151227175.13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1000140.31</v>
      </c>
      <c r="D11" s="34">
        <v>1000140.31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626</v>
      </c>
      <c r="C15" s="121">
        <f>SUM(C8:C14)</f>
        <v>112186013.29000001</v>
      </c>
      <c r="D15" s="121">
        <f>SUM(D8:D14)</f>
        <v>152227315.44</v>
      </c>
    </row>
    <row r="18" spans="1:4" x14ac:dyDescent="0.2">
      <c r="A18" s="31" t="s">
        <v>175</v>
      </c>
      <c r="B18" s="31"/>
      <c r="C18" s="31"/>
      <c r="D18" s="31"/>
    </row>
    <row r="19" spans="1:4" x14ac:dyDescent="0.2">
      <c r="A19" s="32" t="s">
        <v>143</v>
      </c>
      <c r="B19" s="32" t="s">
        <v>648</v>
      </c>
      <c r="C19" s="129" t="s">
        <v>647</v>
      </c>
      <c r="D19" s="129" t="s">
        <v>178</v>
      </c>
    </row>
    <row r="20" spans="1:4" x14ac:dyDescent="0.2">
      <c r="A20" s="41">
        <v>1230</v>
      </c>
      <c r="B20" s="42" t="s">
        <v>227</v>
      </c>
      <c r="C20" s="121">
        <f>SUM(C21:C27)</f>
        <v>76104304.329999998</v>
      </c>
      <c r="D20" s="121">
        <f>SUM(D21:D27)</f>
        <v>73959558.190000013</v>
      </c>
    </row>
    <row r="21" spans="1:4" x14ac:dyDescent="0.2">
      <c r="A21" s="33">
        <v>1231</v>
      </c>
      <c r="B21" s="29" t="s">
        <v>228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229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230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231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232</v>
      </c>
      <c r="C25" s="34">
        <v>70610197.819999993</v>
      </c>
      <c r="D25" s="34">
        <v>68465451.680000007</v>
      </c>
    </row>
    <row r="26" spans="1:4" x14ac:dyDescent="0.2">
      <c r="A26" s="33">
        <v>1236</v>
      </c>
      <c r="B26" s="29" t="s">
        <v>233</v>
      </c>
      <c r="C26" s="34">
        <v>5494106.5099999998</v>
      </c>
      <c r="D26" s="34">
        <v>5494106.5099999998</v>
      </c>
    </row>
    <row r="27" spans="1:4" x14ac:dyDescent="0.2">
      <c r="A27" s="33">
        <v>1239</v>
      </c>
      <c r="B27" s="29" t="s">
        <v>234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235</v>
      </c>
      <c r="C28" s="121">
        <f>SUM(C29:C36)</f>
        <v>0</v>
      </c>
      <c r="D28" s="121">
        <f>SUM(D29:D36)</f>
        <v>0</v>
      </c>
    </row>
    <row r="29" spans="1:4" x14ac:dyDescent="0.2">
      <c r="A29" s="33">
        <v>1241</v>
      </c>
      <c r="B29" s="29" t="s">
        <v>236</v>
      </c>
      <c r="C29" s="34">
        <v>0</v>
      </c>
      <c r="D29" s="34">
        <v>0</v>
      </c>
    </row>
    <row r="30" spans="1:4" x14ac:dyDescent="0.2">
      <c r="A30" s="33">
        <v>1242</v>
      </c>
      <c r="B30" s="29" t="s">
        <v>237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238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239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240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241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34">
        <v>0</v>
      </c>
    </row>
    <row r="37" spans="1:5" x14ac:dyDescent="0.2">
      <c r="A37" s="41">
        <v>12</v>
      </c>
      <c r="B37" s="42" t="s">
        <v>661</v>
      </c>
      <c r="C37" s="121">
        <v>0</v>
      </c>
      <c r="D37" s="121">
        <v>0</v>
      </c>
      <c r="E37" s="42"/>
    </row>
    <row r="38" spans="1:5" x14ac:dyDescent="0.2">
      <c r="B38" s="122" t="s">
        <v>627</v>
      </c>
      <c r="C38" s="121">
        <f>C20+C28+C37</f>
        <v>76104304.329999998</v>
      </c>
      <c r="D38" s="121">
        <f>D20+D28+D37</f>
        <v>73959558.190000013</v>
      </c>
    </row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648</v>
      </c>
      <c r="C41" s="120">
        <v>2024</v>
      </c>
      <c r="D41" s="120">
        <v>2023</v>
      </c>
      <c r="E41" s="32"/>
    </row>
    <row r="42" spans="1:5" x14ac:dyDescent="0.2">
      <c r="A42" s="41">
        <v>3210</v>
      </c>
      <c r="B42" s="42" t="s">
        <v>628</v>
      </c>
      <c r="C42" s="121">
        <v>83235883.450000003</v>
      </c>
      <c r="D42" s="121">
        <v>198516205.22</v>
      </c>
    </row>
    <row r="43" spans="1:5" x14ac:dyDescent="0.2">
      <c r="A43" s="33"/>
      <c r="B43" s="122" t="s">
        <v>616</v>
      </c>
      <c r="C43" s="121">
        <f>C46+C58+C86+C89+C44</f>
        <v>34160712.140000001</v>
      </c>
      <c r="D43" s="121">
        <f>D46+D58+D86+D89+D44</f>
        <v>59466626.079999998</v>
      </c>
    </row>
    <row r="44" spans="1:5" x14ac:dyDescent="0.2">
      <c r="A44" s="138">
        <v>5100</v>
      </c>
      <c r="B44" s="139" t="s">
        <v>358</v>
      </c>
      <c r="C44" s="140">
        <f>SUM(C45:C45)</f>
        <v>0</v>
      </c>
      <c r="D44" s="140">
        <f>SUM(D45:D45)</f>
        <v>0</v>
      </c>
    </row>
    <row r="45" spans="1:5" x14ac:dyDescent="0.2">
      <c r="A45" s="141">
        <v>5130</v>
      </c>
      <c r="B45" s="142" t="s">
        <v>649</v>
      </c>
      <c r="C45" s="143">
        <v>0</v>
      </c>
      <c r="D45" s="143">
        <v>0</v>
      </c>
    </row>
    <row r="46" spans="1:5" x14ac:dyDescent="0.2">
      <c r="A46" s="41">
        <v>5400</v>
      </c>
      <c r="B46" s="42" t="s">
        <v>423</v>
      </c>
      <c r="C46" s="121">
        <f>C47+C49+C51+C53+C55</f>
        <v>326204.65999999997</v>
      </c>
      <c r="D46" s="121">
        <f>D47+D49+D51+D53+D55</f>
        <v>534283.74</v>
      </c>
    </row>
    <row r="47" spans="1:5" x14ac:dyDescent="0.2">
      <c r="A47" s="33">
        <v>5410</v>
      </c>
      <c r="B47" s="29" t="s">
        <v>617</v>
      </c>
      <c r="C47" s="34">
        <f>C48</f>
        <v>326204.65999999997</v>
      </c>
      <c r="D47" s="34">
        <f>D48</f>
        <v>534283.74</v>
      </c>
    </row>
    <row r="48" spans="1:5" x14ac:dyDescent="0.2">
      <c r="A48" s="33">
        <v>5411</v>
      </c>
      <c r="B48" s="29" t="s">
        <v>425</v>
      </c>
      <c r="C48" s="34">
        <v>326204.65999999997</v>
      </c>
      <c r="D48" s="34">
        <v>534283.74</v>
      </c>
    </row>
    <row r="49" spans="1:4" x14ac:dyDescent="0.2">
      <c r="A49" s="33">
        <v>5420</v>
      </c>
      <c r="B49" s="29" t="s">
        <v>618</v>
      </c>
      <c r="C49" s="34">
        <f>C50</f>
        <v>0</v>
      </c>
      <c r="D49" s="34">
        <f>D50</f>
        <v>0</v>
      </c>
    </row>
    <row r="50" spans="1:4" x14ac:dyDescent="0.2">
      <c r="A50" s="33">
        <v>5421</v>
      </c>
      <c r="B50" s="29" t="s">
        <v>428</v>
      </c>
      <c r="C50" s="34">
        <v>0</v>
      </c>
      <c r="D50" s="34">
        <v>0</v>
      </c>
    </row>
    <row r="51" spans="1:4" x14ac:dyDescent="0.2">
      <c r="A51" s="33">
        <v>5430</v>
      </c>
      <c r="B51" s="29" t="s">
        <v>619</v>
      </c>
      <c r="C51" s="34">
        <f>C52</f>
        <v>0</v>
      </c>
      <c r="D51" s="34">
        <f>D52</f>
        <v>0</v>
      </c>
    </row>
    <row r="52" spans="1:4" x14ac:dyDescent="0.2">
      <c r="A52" s="33">
        <v>5431</v>
      </c>
      <c r="B52" s="29" t="s">
        <v>431</v>
      </c>
      <c r="C52" s="34">
        <v>0</v>
      </c>
      <c r="D52" s="34">
        <v>0</v>
      </c>
    </row>
    <row r="53" spans="1:4" x14ac:dyDescent="0.2">
      <c r="A53" s="33">
        <v>5440</v>
      </c>
      <c r="B53" s="29" t="s">
        <v>620</v>
      </c>
      <c r="C53" s="34">
        <f>C54</f>
        <v>0</v>
      </c>
      <c r="D53" s="34">
        <f>D54</f>
        <v>0</v>
      </c>
    </row>
    <row r="54" spans="1:4" x14ac:dyDescent="0.2">
      <c r="A54" s="33">
        <v>5441</v>
      </c>
      <c r="B54" s="29" t="s">
        <v>620</v>
      </c>
      <c r="C54" s="34">
        <v>0</v>
      </c>
      <c r="D54" s="34">
        <v>0</v>
      </c>
    </row>
    <row r="55" spans="1:4" x14ac:dyDescent="0.2">
      <c r="A55" s="33">
        <v>5450</v>
      </c>
      <c r="B55" s="29" t="s">
        <v>621</v>
      </c>
      <c r="C55" s="34">
        <f>SUM(C56:C57)</f>
        <v>0</v>
      </c>
      <c r="D55" s="34">
        <f>SUM(D56:D57)</f>
        <v>0</v>
      </c>
    </row>
    <row r="56" spans="1:4" x14ac:dyDescent="0.2">
      <c r="A56" s="33">
        <v>5451</v>
      </c>
      <c r="B56" s="29" t="s">
        <v>435</v>
      </c>
      <c r="C56" s="34">
        <v>0</v>
      </c>
      <c r="D56" s="34">
        <v>0</v>
      </c>
    </row>
    <row r="57" spans="1:4" x14ac:dyDescent="0.2">
      <c r="A57" s="33">
        <v>5452</v>
      </c>
      <c r="B57" s="29" t="s">
        <v>436</v>
      </c>
      <c r="C57" s="34">
        <v>0</v>
      </c>
      <c r="D57" s="34">
        <v>0</v>
      </c>
    </row>
    <row r="58" spans="1:4" x14ac:dyDescent="0.2">
      <c r="A58" s="41">
        <v>5500</v>
      </c>
      <c r="B58" s="42" t="s">
        <v>437</v>
      </c>
      <c r="C58" s="121">
        <f>C59+C68+C71+C77</f>
        <v>0</v>
      </c>
      <c r="D58" s="121">
        <f>D59+D68+D71+D77</f>
        <v>5271758.0900000008</v>
      </c>
    </row>
    <row r="59" spans="1:4" x14ac:dyDescent="0.2">
      <c r="A59" s="33">
        <v>5510</v>
      </c>
      <c r="B59" s="29" t="s">
        <v>438</v>
      </c>
      <c r="C59" s="34">
        <f>SUM(C60:C67)</f>
        <v>0</v>
      </c>
      <c r="D59" s="34">
        <f>SUM(D60:D67)</f>
        <v>5271758.0900000008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0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5258630.6100000003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13127.48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0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454</v>
      </c>
      <c r="C77" s="34">
        <f>SUM(C78:C85)</f>
        <v>0</v>
      </c>
      <c r="D77" s="34">
        <f>SUM(D78:D85)</f>
        <v>0</v>
      </c>
    </row>
    <row r="78" spans="1:4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0</v>
      </c>
      <c r="D84" s="34">
        <v>0</v>
      </c>
    </row>
    <row r="85" spans="1:4" x14ac:dyDescent="0.2">
      <c r="A85" s="33">
        <v>5599</v>
      </c>
      <c r="B85" s="29" t="s">
        <v>461</v>
      </c>
      <c r="C85" s="34">
        <v>0</v>
      </c>
      <c r="D85" s="34">
        <v>0</v>
      </c>
    </row>
    <row r="86" spans="1:4" x14ac:dyDescent="0.2">
      <c r="A86" s="41">
        <v>5600</v>
      </c>
      <c r="B86" s="42" t="s">
        <v>79</v>
      </c>
      <c r="C86" s="121">
        <f>C87</f>
        <v>33348677.620000001</v>
      </c>
      <c r="D86" s="121">
        <f>D87</f>
        <v>56530110.859999999</v>
      </c>
    </row>
    <row r="87" spans="1:4" x14ac:dyDescent="0.2">
      <c r="A87" s="33">
        <v>5610</v>
      </c>
      <c r="B87" s="29" t="s">
        <v>462</v>
      </c>
      <c r="C87" s="34">
        <f>C88</f>
        <v>33348677.620000001</v>
      </c>
      <c r="D87" s="34">
        <f>D88</f>
        <v>56530110.859999999</v>
      </c>
    </row>
    <row r="88" spans="1:4" x14ac:dyDescent="0.2">
      <c r="A88" s="33">
        <v>5611</v>
      </c>
      <c r="B88" s="29" t="s">
        <v>463</v>
      </c>
      <c r="C88" s="34">
        <v>33348677.620000001</v>
      </c>
      <c r="D88" s="34">
        <v>56530110.859999999</v>
      </c>
    </row>
    <row r="89" spans="1:4" x14ac:dyDescent="0.2">
      <c r="A89" s="41">
        <v>2110</v>
      </c>
      <c r="B89" s="125" t="s">
        <v>629</v>
      </c>
      <c r="C89" s="121">
        <f>SUM(C90:C94)</f>
        <v>485829.86</v>
      </c>
      <c r="D89" s="121">
        <f>SUM(D90:D94)</f>
        <v>-2869526.61</v>
      </c>
    </row>
    <row r="90" spans="1:4" x14ac:dyDescent="0.2">
      <c r="A90" s="33">
        <v>2111</v>
      </c>
      <c r="B90" s="29" t="s">
        <v>630</v>
      </c>
      <c r="C90" s="34">
        <v>225086.86</v>
      </c>
      <c r="D90" s="34">
        <v>433560.47</v>
      </c>
    </row>
    <row r="91" spans="1:4" x14ac:dyDescent="0.2">
      <c r="A91" s="33">
        <v>2112</v>
      </c>
      <c r="B91" s="29" t="s">
        <v>631</v>
      </c>
      <c r="C91" s="34">
        <v>0</v>
      </c>
      <c r="D91" s="34">
        <v>3996191.44</v>
      </c>
    </row>
    <row r="92" spans="1:4" x14ac:dyDescent="0.2">
      <c r="A92" s="33">
        <v>2112</v>
      </c>
      <c r="B92" s="29" t="s">
        <v>632</v>
      </c>
      <c r="C92" s="34">
        <v>300000</v>
      </c>
      <c r="D92" s="34">
        <v>-10197594.32</v>
      </c>
    </row>
    <row r="93" spans="1:4" x14ac:dyDescent="0.2">
      <c r="A93" s="33">
        <v>2115</v>
      </c>
      <c r="B93" s="29" t="s">
        <v>633</v>
      </c>
      <c r="C93" s="34">
        <v>-39257</v>
      </c>
      <c r="D93" s="34">
        <v>2797460.81</v>
      </c>
    </row>
    <row r="94" spans="1:4" x14ac:dyDescent="0.2">
      <c r="A94" s="33">
        <v>2114</v>
      </c>
      <c r="B94" s="29" t="s">
        <v>634</v>
      </c>
      <c r="C94" s="34">
        <v>0</v>
      </c>
      <c r="D94" s="34">
        <v>100854.99</v>
      </c>
    </row>
    <row r="95" spans="1:4" x14ac:dyDescent="0.2">
      <c r="A95" s="33"/>
      <c r="B95" s="122" t="s">
        <v>635</v>
      </c>
      <c r="C95" s="121">
        <f>+C96</f>
        <v>0</v>
      </c>
      <c r="D95" s="121">
        <f>+D96</f>
        <v>0</v>
      </c>
    </row>
    <row r="96" spans="1:4" x14ac:dyDescent="0.2">
      <c r="A96" s="138">
        <v>3100</v>
      </c>
      <c r="B96" s="144" t="s">
        <v>650</v>
      </c>
      <c r="C96" s="145">
        <f>SUM(C97:C100)</f>
        <v>0</v>
      </c>
      <c r="D96" s="145">
        <f>SUM(D97:D100)</f>
        <v>0</v>
      </c>
    </row>
    <row r="97" spans="1:4" x14ac:dyDescent="0.2">
      <c r="A97" s="141"/>
      <c r="B97" s="146" t="s">
        <v>651</v>
      </c>
      <c r="C97" s="147">
        <v>0</v>
      </c>
      <c r="D97" s="147">
        <v>0</v>
      </c>
    </row>
    <row r="98" spans="1:4" x14ac:dyDescent="0.2">
      <c r="A98" s="141"/>
      <c r="B98" s="146" t="s">
        <v>652</v>
      </c>
      <c r="C98" s="147">
        <v>0</v>
      </c>
      <c r="D98" s="147">
        <v>0</v>
      </c>
    </row>
    <row r="99" spans="1:4" x14ac:dyDescent="0.2">
      <c r="A99" s="141"/>
      <c r="B99" s="146" t="s">
        <v>653</v>
      </c>
      <c r="C99" s="147">
        <v>0</v>
      </c>
      <c r="D99" s="147">
        <v>0</v>
      </c>
    </row>
    <row r="100" spans="1:4" x14ac:dyDescent="0.2">
      <c r="A100" s="141"/>
      <c r="B100" s="146" t="s">
        <v>654</v>
      </c>
      <c r="C100" s="147">
        <v>0</v>
      </c>
      <c r="D100" s="147">
        <v>0</v>
      </c>
    </row>
    <row r="101" spans="1:4" x14ac:dyDescent="0.2">
      <c r="A101" s="141"/>
      <c r="B101" s="148" t="s">
        <v>655</v>
      </c>
      <c r="C101" s="140">
        <f>+C102</f>
        <v>0</v>
      </c>
      <c r="D101" s="140">
        <f>+D102</f>
        <v>0</v>
      </c>
    </row>
    <row r="102" spans="1:4" x14ac:dyDescent="0.2">
      <c r="A102" s="138">
        <v>1270</v>
      </c>
      <c r="B102" s="139" t="s">
        <v>251</v>
      </c>
      <c r="C102" s="145">
        <f>+C103</f>
        <v>0</v>
      </c>
      <c r="D102" s="145">
        <f>+D103</f>
        <v>0</v>
      </c>
    </row>
    <row r="103" spans="1:4" x14ac:dyDescent="0.2">
      <c r="A103" s="141">
        <v>1273</v>
      </c>
      <c r="B103" s="142" t="s">
        <v>656</v>
      </c>
      <c r="C103" s="147">
        <v>0</v>
      </c>
      <c r="D103" s="147">
        <v>0</v>
      </c>
    </row>
    <row r="104" spans="1:4" x14ac:dyDescent="0.2">
      <c r="A104" s="141"/>
      <c r="B104" s="148" t="s">
        <v>657</v>
      </c>
      <c r="C104" s="140">
        <f>+C105+C107</f>
        <v>0</v>
      </c>
      <c r="D104" s="140">
        <f>+D105+D107</f>
        <v>0</v>
      </c>
    </row>
    <row r="105" spans="1:4" x14ac:dyDescent="0.2">
      <c r="A105" s="138">
        <v>4300</v>
      </c>
      <c r="B105" s="144" t="s">
        <v>658</v>
      </c>
      <c r="C105" s="145">
        <f>+C106</f>
        <v>0</v>
      </c>
      <c r="D105" s="149">
        <f>+D106</f>
        <v>0</v>
      </c>
    </row>
    <row r="106" spans="1:4" x14ac:dyDescent="0.2">
      <c r="A106" s="141">
        <v>4399</v>
      </c>
      <c r="B106" s="146" t="s">
        <v>351</v>
      </c>
      <c r="C106" s="147">
        <v>0</v>
      </c>
      <c r="D106" s="147">
        <v>0</v>
      </c>
    </row>
    <row r="107" spans="1:4" x14ac:dyDescent="0.2">
      <c r="A107" s="41">
        <v>1120</v>
      </c>
      <c r="B107" s="125" t="s">
        <v>636</v>
      </c>
      <c r="C107" s="121">
        <f>SUM(C108:C116)</f>
        <v>0</v>
      </c>
      <c r="D107" s="121">
        <f>SUM(D108:D116)</f>
        <v>0</v>
      </c>
    </row>
    <row r="108" spans="1:4" x14ac:dyDescent="0.2">
      <c r="A108" s="33">
        <v>1124</v>
      </c>
      <c r="B108" s="126" t="s">
        <v>637</v>
      </c>
      <c r="C108" s="127">
        <v>-0.01</v>
      </c>
      <c r="D108" s="34">
        <v>0</v>
      </c>
    </row>
    <row r="109" spans="1:4" x14ac:dyDescent="0.2">
      <c r="A109" s="33">
        <v>1124</v>
      </c>
      <c r="B109" s="126" t="s">
        <v>638</v>
      </c>
      <c r="C109" s="127">
        <v>0</v>
      </c>
      <c r="D109" s="34">
        <v>0</v>
      </c>
    </row>
    <row r="110" spans="1:4" x14ac:dyDescent="0.2">
      <c r="A110" s="33">
        <v>1124</v>
      </c>
      <c r="B110" s="126" t="s">
        <v>639</v>
      </c>
      <c r="C110" s="127">
        <v>0</v>
      </c>
      <c r="D110" s="34">
        <v>0</v>
      </c>
    </row>
    <row r="111" spans="1:4" x14ac:dyDescent="0.2">
      <c r="A111" s="33">
        <v>1124</v>
      </c>
      <c r="B111" s="126" t="s">
        <v>640</v>
      </c>
      <c r="C111" s="127">
        <v>0</v>
      </c>
      <c r="D111" s="34">
        <v>0.03</v>
      </c>
    </row>
    <row r="112" spans="1:4" x14ac:dyDescent="0.2">
      <c r="A112" s="33">
        <v>1124</v>
      </c>
      <c r="B112" s="126" t="s">
        <v>641</v>
      </c>
      <c r="C112" s="34">
        <v>0.01</v>
      </c>
      <c r="D112" s="34">
        <v>0.02</v>
      </c>
    </row>
    <row r="113" spans="1:4" x14ac:dyDescent="0.2">
      <c r="A113" s="33">
        <v>1124</v>
      </c>
      <c r="B113" s="126" t="s">
        <v>642</v>
      </c>
      <c r="C113" s="34">
        <v>0</v>
      </c>
      <c r="D113" s="34">
        <v>-0.05</v>
      </c>
    </row>
    <row r="114" spans="1:4" x14ac:dyDescent="0.2">
      <c r="A114" s="33">
        <v>1122</v>
      </c>
      <c r="B114" s="126" t="s">
        <v>643</v>
      </c>
      <c r="C114" s="34">
        <v>0</v>
      </c>
      <c r="D114" s="34">
        <v>0</v>
      </c>
    </row>
    <row r="115" spans="1:4" x14ac:dyDescent="0.2">
      <c r="A115" s="33">
        <v>1122</v>
      </c>
      <c r="B115" s="126" t="s">
        <v>644</v>
      </c>
      <c r="C115" s="127">
        <v>0</v>
      </c>
      <c r="D115" s="34">
        <v>0</v>
      </c>
    </row>
    <row r="116" spans="1:4" x14ac:dyDescent="0.2">
      <c r="A116" s="33">
        <v>1122</v>
      </c>
      <c r="B116" s="126" t="s">
        <v>645</v>
      </c>
      <c r="C116" s="34">
        <v>0</v>
      </c>
      <c r="D116" s="34">
        <v>0</v>
      </c>
    </row>
    <row r="117" spans="1:4" x14ac:dyDescent="0.2">
      <c r="A117" s="33"/>
      <c r="B117" s="128" t="s">
        <v>646</v>
      </c>
      <c r="C117" s="121">
        <f>C42+C43+C95-C101-C104</f>
        <v>117396595.59</v>
      </c>
      <c r="D117" s="121">
        <f>D42+D43+D95-D101-D104</f>
        <v>257982831.30000001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/>
    <dataValidation allowBlank="1" showInputMessage="1" showErrorMessage="1" prompt="Saldo al 31 de diciembre del año anterior que se presenta" sqref="D7 D41"/>
    <dataValidation allowBlank="1" showInputMessage="1" showErrorMessage="1" prompt="Importe del trimestre anterior" sqref="D55 D46 C43:D43 C46:C57"/>
  </dataValidations>
  <pageMargins left="0.70866141732283472" right="0.70866141732283472" top="0.74803149606299213" bottom="0.74803149606299213" header="0.31496062992125984" footer="0.31496062992125984"/>
  <pageSetup scale="72" orientation="portrait" r:id="rId1"/>
  <headerFooter>
    <oddFooter>Página &amp;P de &amp;F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187</v>
      </c>
      <c r="B2" s="89" t="s">
        <v>50</v>
      </c>
    </row>
    <row r="3" spans="1:2" x14ac:dyDescent="0.2">
      <c r="B3" s="102"/>
    </row>
    <row r="4" spans="1:2" ht="14.1" customHeight="1" x14ac:dyDescent="0.2">
      <c r="A4" s="103" t="s">
        <v>27</v>
      </c>
      <c r="B4" s="93" t="s">
        <v>78</v>
      </c>
    </row>
    <row r="5" spans="1:2" ht="14.1" customHeight="1" x14ac:dyDescent="0.2">
      <c r="B5" s="93" t="s">
        <v>51</v>
      </c>
    </row>
    <row r="6" spans="1:2" ht="14.1" customHeight="1" x14ac:dyDescent="0.2">
      <c r="B6" s="93" t="s">
        <v>148</v>
      </c>
    </row>
    <row r="7" spans="1:2" ht="14.1" customHeight="1" x14ac:dyDescent="0.2">
      <c r="B7" s="93" t="s">
        <v>149</v>
      </c>
    </row>
    <row r="8" spans="1:2" ht="14.1" customHeight="1" x14ac:dyDescent="0.2"/>
    <row r="9" spans="1:2" x14ac:dyDescent="0.2">
      <c r="A9" s="103" t="s">
        <v>29</v>
      </c>
      <c r="B9" s="95" t="s">
        <v>588</v>
      </c>
    </row>
    <row r="10" spans="1:2" ht="15" customHeight="1" x14ac:dyDescent="0.2">
      <c r="B10" s="95" t="s">
        <v>75</v>
      </c>
    </row>
    <row r="11" spans="1:2" ht="15" customHeight="1" x14ac:dyDescent="0.2">
      <c r="B11" s="105" t="s">
        <v>192</v>
      </c>
    </row>
    <row r="12" spans="1:2" ht="15" customHeight="1" x14ac:dyDescent="0.2"/>
    <row r="13" spans="1:2" x14ac:dyDescent="0.2">
      <c r="A13" s="103" t="s">
        <v>76</v>
      </c>
      <c r="B13" s="93" t="s">
        <v>589</v>
      </c>
    </row>
    <row r="14" spans="1:2" ht="15" customHeight="1" x14ac:dyDescent="0.2">
      <c r="B14" s="93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80EA18-19A3-4F2E-BA20-9C3806B6B5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2024-05-17T23:01:26Z</cp:lastPrinted>
  <dcterms:created xsi:type="dcterms:W3CDTF">2012-12-11T20:36:24Z</dcterms:created>
  <dcterms:modified xsi:type="dcterms:W3CDTF">2024-05-19T02:06:11Z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