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TRASPARENCIA\"/>
    </mc:Choice>
  </mc:AlternateContent>
  <xr:revisionPtr revIDLastSave="0" documentId="8_{0D610E10-CF63-4E16-B00D-9792D0B26FB4}" xr6:coauthVersionLast="47" xr6:coauthVersionMax="47" xr10:uidLastSave="{00000000-0000-0000-0000-000000000000}"/>
  <bookViews>
    <workbookView xWindow="5100" yWindow="4185" windowWidth="21600" windowHeight="11295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<sst xmlns="http://schemas.openxmlformats.org/spreadsheetml/2006/main" count="204" uniqueCount="144">
  <si>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</si>
  <si>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</si>
  <si>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</si>
  <si>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</si>
  <si>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</si>
  <si>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</si>
  <si>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</si>
  <si>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</si>
  <si>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</si>
  <si>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</si>
  <si>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</si>
  <si>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</si>
  <si>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</si>
  <si>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</si>
  <si>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</si>
  <si>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</si>
  <si>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</si>
  <si>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</si>
  <si>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</si>
  <si>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</si>
  <si>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</si>
  <si>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</si>
  <si>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</si>
  <si>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</si>
  <si>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</si>
  <si>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</si>
  <si>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</si>
  <si>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</si>
  <si>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</si>
  <si>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</si>
  <si>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</si>
  <si>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</si>
  <si>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</si>
  <si>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</si>
  <si>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</si>
  <si>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</si>
  <si>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</si>
  <si>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</si>
  <si>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</si>
  <si>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</si>
  <si>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</si>
  <si>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</si>
  <si>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</si>
  <si>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</si>
  <si>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</si>
  <si>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</si>
  <si>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</si>
  <si>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</si>
  <si>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</si>
  <si>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</si>
  <si>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</si>
  <si>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</si>
  <si>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</si>
  <si>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</si>
  <si>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</si>
  <si>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</si>
  <si>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</si>
  <si>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</si>
  <si>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</si>
  <si>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</si>
  <si>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</si>
  <si>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</si>
  <si>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</si>
  <si>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</si>
  <si>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</si>
  <si>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</si>
  <si>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</si>
  <si>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</si>
  <si>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</si>
  <si>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</si>
  <si>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</si>
  <si>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</si>
  <si>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</si>
  <si>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</si>
  <si>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</si>
  <si>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</si>
  <si>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</si>
  <si>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</si>
  <si>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</si>
  <si>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</si>
  <si>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</si>
  <si>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</si>
  <si>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</si>
  <si>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</si>
  <si>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</si>
  <si>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</si>
  <si>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</si>
  <si>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</si>
  <si>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</si>
  <si>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</si>
  <si>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</si>
  <si>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</si>
  <si>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</si>
  <si>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</si>
  <si>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</si>
  <si>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</si>
  <si>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</si>
  <si>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</si>
  <si>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</si>
  <si>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</si>
  <si>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</si>
  <si>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</si>
  <si>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</si>
  <si>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</si>
  <si>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</si>
  <si>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</si>
  <si>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</si>
  <si>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</si>
  <si>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</si>
  <si>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</si>
  <si>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</si>
  <si>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</si>
  <si>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</si>
  <si>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</si>
  <si>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</si>
  <si>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</si>
  <si>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</si>
  <si>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</si>
  <si>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</si>
  <si>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</si>
  <si>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</si>
  <si>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</si>
  <si>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</si>
  <si>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</si>
  <si>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</si>
  <si>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</si>
  <si>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</si>
  <si>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</si>
  <si>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</si>
  <si>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para el Municipio de Salvatierra, Gto.
Estado Analítico del Ejercicio del Presupuesto de Egresos
Clasificación por Objeto del Gasto (Capítulo y Concepto)
Del 1 de Enero al 30 de Septiembre de 2023</t>
  </si>
  <si>
    <t>Sistema Municipal de Agua Potable y Alcantarillado para el Municipio de Salvatierra, Gto.
Estado Analítico del Ejercicio del Presupuesto de Egresos
Clasificación Económica (por Tipo de Gasto)
Del 1 de Enero al 30 de Septiembre de 2023</t>
  </si>
  <si>
    <t>31120M27A010000 DIRECCION GENERAL</t>
  </si>
  <si>
    <t>31120M27A020000 COORDINACION DE ADMINIST</t>
  </si>
  <si>
    <t>31120M27A030000 CULTURA DE AGUA</t>
  </si>
  <si>
    <t>31120M27A040000 COORDINACION DE COMERCIA</t>
  </si>
  <si>
    <t>31120M27A050000 COORDINACION DE COMUNIDA</t>
  </si>
  <si>
    <t>31120M27A060000 COORDINACION DE PRODUCCI</t>
  </si>
  <si>
    <t>31120M27A070000 COORDINACION DE ALCANTAR</t>
  </si>
  <si>
    <t>31120M27A080000 COORDINACION DE REDES DE</t>
  </si>
  <si>
    <t>31120M27A090000 COORDINACION DE LA PLANT</t>
  </si>
  <si>
    <t>Sistema Municipal de Agua Potable y Alcantarillado para el Municipio de Salvatierra, Gto.
Estado Analítico del Ejercicio del Presupuesto de Egresos
Clasificación Administrativa
Del 1 de Enero al 30 de Septiembre de 2023</t>
  </si>
  <si>
    <t>Sistema Municipal de Agua Potable y Alcantarillado para el Municipio de Salvatierra, Gto.
Estado Analítico del Ejercicio del Presupuesto de Egresos
Clasificación Administrativa (Poderes)
Del 1 de Enero al 30 de Septiembre de 2023</t>
  </si>
  <si>
    <t>Sistema Municipal de Agua Potable y Alcantarillado para el Municipio de Salvatierra, Gto.
Estado Analítico del Ejercicio del Presupuesto de Egresos
Clasificación Administrativa (Sector Paraestatal)
Del 1 de Enero al 30 de Septiembre de 2023</t>
  </si>
  <si>
    <t>Sistema Municipal de Agua Potable y Alcantarillado para el Municipio de Salvatierra, Gto.
Estado Analítico del Ejercicio del Presupuesto de Egresos
Clasificación Funcional (Finalidad y Función)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</si>
</sst>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4" fontId="6" fillId="0" borderId="6" xfId="9" applyNumberFormat="1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8" xfId="9" applyFont="1" applyBorder="1" applyAlignment="1" applyProtection="1">
      <alignment horizontal="center" vertical="center" wrapText="1"/>
      <protection locked="0"/>
    </xf>
    <xf numFmtId="0" fontId="6" fillId="0" borderId="9" xfId="9" applyFont="1" applyBorder="1" applyAlignment="1" applyProtection="1">
      <alignment horizontal="center" vertical="center" wrapText="1"/>
      <protection locked="0"/>
    </xf>
    <xf numFmtId="0" fontId="6" fillId="0" borderId="7" xfId="9" applyFont="1" applyBorder="1" applyAlignment="1" applyProtection="1">
      <alignment horizontal="center" vertical="center" wrapText="1"/>
      <protection locked="0"/>
    </xf>
    <xf numFmtId="4" fontId="6" fillId="0" borderId="10" xfId="9" applyNumberFormat="1" applyFont="1" applyBorder="1" applyAlignment="1">
      <alignment horizontal="center" vertical="center" wrapText="1"/>
    </xf>
    <xf numFmtId="4" fontId="6" fillId="0" borderId="11" xfId="9" applyNumberFormat="1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34" workbookViewId="0">
      <selection activeCell="A79" sqref="A79:E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8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8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8" x14ac:dyDescent="0.2">
      <c r="A5" s="16" t="s">
        <v>58</v>
      </c>
      <c r="B5" s="11">
        <f>SUM(B6:B12)</f>
        <v>13679801.359999999</v>
      </c>
      <c r="C5" s="11">
        <f>SUM(C6:C12)</f>
        <v>50000</v>
      </c>
      <c r="D5" s="11">
        <f>B5+C5</f>
        <v>13729801.359999999</v>
      </c>
      <c r="E5" s="11">
        <f>SUM(E6:E12)</f>
        <v>7030088.5899999999</v>
      </c>
      <c r="F5" s="11">
        <f>SUM(F6:F12)</f>
        <v>6597379.6099999994</v>
      </c>
      <c r="G5" s="11">
        <f>D5-E5</f>
        <v>6699712.7699999996</v>
      </c>
    </row>
    <row r="6" spans="1:8" x14ac:dyDescent="0.2">
      <c r="A6" s="18" t="s">
        <v>62</v>
      </c>
      <c r="B6" s="3">
        <v>7364348.1399999997</v>
      </c>
      <c r="C6" s="3">
        <v>0</v>
      </c>
      <c r="D6" s="3">
        <f t="shared" ref="D6:D69" si="0">B6+C6</f>
        <v>7364348.1399999997</v>
      </c>
      <c r="E6" s="3">
        <v>4813186.6500000004</v>
      </c>
      <c r="F6" s="3">
        <v>4557910.76</v>
      </c>
      <c r="G6" s="3">
        <f t="shared" ref="G6:G69" si="1">D6-E6</f>
        <v>2551161.4899999993</v>
      </c>
      <c r="H6" s="7">
        <v>1100</v>
      </c>
    </row>
    <row r="7" spans="1:8" x14ac:dyDescent="0.2">
      <c r="A7" s="18" t="s">
        <v>63</v>
      </c>
      <c r="B7" s="3">
        <v>123942.88</v>
      </c>
      <c r="C7" s="3">
        <v>0</v>
      </c>
      <c r="D7" s="3">
        <f t="shared" si="0"/>
        <v>123942.88</v>
      </c>
      <c r="E7" s="3">
        <v>2250</v>
      </c>
      <c r="F7" s="3">
        <v>2250</v>
      </c>
      <c r="G7" s="3">
        <f t="shared" si="1"/>
        <v>121692.88</v>
      </c>
      <c r="H7" s="7">
        <v>1200</v>
      </c>
    </row>
    <row r="8" spans="1:8" x14ac:dyDescent="0.2">
      <c r="A8" s="18" t="s">
        <v>64</v>
      </c>
      <c r="B8" s="3">
        <v>2259559.08</v>
      </c>
      <c r="C8" s="3">
        <v>0</v>
      </c>
      <c r="D8" s="3">
        <f t="shared" si="0"/>
        <v>2259559.08</v>
      </c>
      <c r="E8" s="3">
        <v>359709.3</v>
      </c>
      <c r="F8" s="3">
        <v>328416.43</v>
      </c>
      <c r="G8" s="3">
        <f t="shared" si="1"/>
        <v>1899849.78</v>
      </c>
      <c r="H8" s="7">
        <v>1300</v>
      </c>
    </row>
    <row r="9" spans="1:8" x14ac:dyDescent="0.2">
      <c r="A9" s="18" t="s">
        <v>33</v>
      </c>
      <c r="B9" s="3">
        <v>1534632.39</v>
      </c>
      <c r="C9" s="3">
        <v>74500</v>
      </c>
      <c r="D9" s="3">
        <f t="shared" si="0"/>
        <v>1609132.39</v>
      </c>
      <c r="E9" s="3">
        <v>1001470.6</v>
      </c>
      <c r="F9" s="3">
        <v>1001470.6</v>
      </c>
      <c r="G9" s="3">
        <f t="shared" si="1"/>
        <v>607661.78999999992</v>
      </c>
      <c r="H9" s="7">
        <v>1400</v>
      </c>
    </row>
    <row r="10" spans="1:8" x14ac:dyDescent="0.2">
      <c r="A10" s="18" t="s">
        <v>65</v>
      </c>
      <c r="B10" s="3">
        <v>2397318.87</v>
      </c>
      <c r="C10" s="3">
        <v>-24500</v>
      </c>
      <c r="D10" s="3">
        <f t="shared" si="0"/>
        <v>2372818.87</v>
      </c>
      <c r="E10" s="3">
        <v>853472.04</v>
      </c>
      <c r="F10" s="3">
        <v>707331.82</v>
      </c>
      <c r="G10" s="3">
        <f t="shared" si="1"/>
        <v>1519346.83</v>
      </c>
      <c r="H10" s="7">
        <v>1500</v>
      </c>
    </row>
    <row r="11" spans="1:8" x14ac:dyDescent="0.2">
      <c r="A11" s="18" t="s">
        <v>34</v>
      </c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  <c r="H11" s="7">
        <v>1600</v>
      </c>
    </row>
    <row r="12" spans="1:8" x14ac:dyDescent="0.2">
      <c r="A12" s="18" t="s">
        <v>66</v>
      </c>
      <c r="B12" s="3">
        <v>0</v>
      </c>
      <c r="C12" s="3">
        <v>0</v>
      </c>
      <c r="D12" s="3">
        <f t="shared" si="0"/>
        <v>0</v>
      </c>
      <c r="E12" s="3">
        <v>0</v>
      </c>
      <c r="F12" s="3">
        <v>0</v>
      </c>
      <c r="G12" s="3">
        <f t="shared" si="1"/>
        <v>0</v>
      </c>
      <c r="H12" s="7">
        <v>1700</v>
      </c>
    </row>
    <row r="13" spans="1:8" x14ac:dyDescent="0.2">
      <c r="A13" s="16" t="s">
        <v>123</v>
      </c>
      <c r="B13" s="12">
        <f>SUM(B14:B22)</f>
        <v>2230476.37</v>
      </c>
      <c r="C13" s="12">
        <f>SUM(C14:C22)</f>
        <v>235903</v>
      </c>
      <c r="D13" s="12">
        <f t="shared" si="0"/>
        <v>2466379.37</v>
      </c>
      <c r="E13" s="12">
        <f>SUM(E14:E22)</f>
        <v>1783420.3800000001</v>
      </c>
      <c r="F13" s="12">
        <f>SUM(F14:F22)</f>
        <v>1776887.5600000003</v>
      </c>
      <c r="G13" s="12">
        <f t="shared" si="1"/>
        <v>682958.99</v>
      </c>
      <c r="H13" s="17">
        <v>0</v>
      </c>
    </row>
    <row r="14" spans="1:8" x14ac:dyDescent="0.2">
      <c r="A14" s="18" t="s">
        <v>67</v>
      </c>
      <c r="B14" s="3">
        <v>234666.32</v>
      </c>
      <c r="C14" s="3">
        <v>36786</v>
      </c>
      <c r="D14" s="3">
        <f t="shared" si="0"/>
        <v>271452.32</v>
      </c>
      <c r="E14" s="3">
        <v>218317.68</v>
      </c>
      <c r="F14" s="3">
        <v>217724.51</v>
      </c>
      <c r="G14" s="3">
        <f t="shared" si="1"/>
        <v>53134.640000000014</v>
      </c>
      <c r="H14" s="7">
        <v>2100</v>
      </c>
    </row>
    <row r="15" spans="1:8" x14ac:dyDescent="0.2">
      <c r="A15" s="18" t="s">
        <v>68</v>
      </c>
      <c r="B15" s="3">
        <v>75000</v>
      </c>
      <c r="C15" s="3">
        <v>47000</v>
      </c>
      <c r="D15" s="3">
        <f t="shared" si="0"/>
        <v>122000</v>
      </c>
      <c r="E15" s="3">
        <v>93035.97</v>
      </c>
      <c r="F15" s="3">
        <v>91018.73</v>
      </c>
      <c r="G15" s="3">
        <f t="shared" si="1"/>
        <v>28964.03</v>
      </c>
      <c r="H15" s="7">
        <v>2200</v>
      </c>
    </row>
    <row r="16" spans="1:8" x14ac:dyDescent="0.2">
      <c r="A16" s="18" t="s">
        <v>69</v>
      </c>
      <c r="B16" s="3">
        <v>0</v>
      </c>
      <c r="C16" s="3">
        <v>0</v>
      </c>
      <c r="D16" s="3">
        <f t="shared" si="0"/>
        <v>0</v>
      </c>
      <c r="E16" s="3">
        <v>0</v>
      </c>
      <c r="F16" s="3">
        <v>0</v>
      </c>
      <c r="G16" s="3">
        <f t="shared" si="1"/>
        <v>0</v>
      </c>
      <c r="H16" s="7">
        <v>2300</v>
      </c>
    </row>
    <row r="17" spans="1:8" x14ac:dyDescent="0.2">
      <c r="A17" s="18" t="s">
        <v>70</v>
      </c>
      <c r="B17" s="3">
        <v>944265.22</v>
      </c>
      <c r="C17" s="3">
        <v>-175509.68</v>
      </c>
      <c r="D17" s="3">
        <f t="shared" si="0"/>
        <v>768755.54</v>
      </c>
      <c r="E17" s="3">
        <v>513617.74</v>
      </c>
      <c r="F17" s="3">
        <v>513617.74</v>
      </c>
      <c r="G17" s="3">
        <f t="shared" si="1"/>
        <v>255137.80000000005</v>
      </c>
      <c r="H17" s="7">
        <v>2400</v>
      </c>
    </row>
    <row r="18" spans="1:8" x14ac:dyDescent="0.2">
      <c r="A18" s="18" t="s">
        <v>71</v>
      </c>
      <c r="B18" s="3">
        <v>420000</v>
      </c>
      <c r="C18" s="3">
        <v>305509.68</v>
      </c>
      <c r="D18" s="3">
        <f t="shared" si="0"/>
        <v>725509.67999999993</v>
      </c>
      <c r="E18" s="3">
        <v>626536.93000000005</v>
      </c>
      <c r="F18" s="3">
        <v>626536.93000000005</v>
      </c>
      <c r="G18" s="3">
        <f t="shared" si="1"/>
        <v>98972.749999999884</v>
      </c>
      <c r="H18" s="7">
        <v>2500</v>
      </c>
    </row>
    <row r="19" spans="1:8" x14ac:dyDescent="0.2">
      <c r="A19" s="18" t="s">
        <v>72</v>
      </c>
      <c r="B19" s="3">
        <v>266300</v>
      </c>
      <c r="C19" s="3">
        <v>13000</v>
      </c>
      <c r="D19" s="3">
        <f t="shared" si="0"/>
        <v>279300</v>
      </c>
      <c r="E19" s="3">
        <v>223838.81</v>
      </c>
      <c r="F19" s="3">
        <v>223838.81</v>
      </c>
      <c r="G19" s="3">
        <f t="shared" si="1"/>
        <v>55461.19</v>
      </c>
      <c r="H19" s="7">
        <v>2600</v>
      </c>
    </row>
    <row r="20" spans="1:8" x14ac:dyDescent="0.2">
      <c r="A20" s="18" t="s">
        <v>73</v>
      </c>
      <c r="B20" s="3">
        <v>111600</v>
      </c>
      <c r="C20" s="3">
        <v>9117</v>
      </c>
      <c r="D20" s="3">
        <f t="shared" si="0"/>
        <v>120717</v>
      </c>
      <c r="E20" s="3">
        <v>67849.55</v>
      </c>
      <c r="F20" s="3">
        <v>67849.55</v>
      </c>
      <c r="G20" s="3">
        <f t="shared" si="1"/>
        <v>52867.45</v>
      </c>
      <c r="H20" s="7">
        <v>2700</v>
      </c>
    </row>
    <row r="21" spans="1:8" x14ac:dyDescent="0.2">
      <c r="A21" s="18" t="s">
        <v>74</v>
      </c>
      <c r="B21" s="3">
        <v>0</v>
      </c>
      <c r="C21" s="3">
        <v>0</v>
      </c>
      <c r="D21" s="3">
        <f t="shared" si="0"/>
        <v>0</v>
      </c>
      <c r="E21" s="3">
        <v>0</v>
      </c>
      <c r="F21" s="3">
        <v>0</v>
      </c>
      <c r="G21" s="3">
        <f t="shared" si="1"/>
        <v>0</v>
      </c>
      <c r="H21" s="7">
        <v>2800</v>
      </c>
    </row>
    <row r="22" spans="1:8" x14ac:dyDescent="0.2">
      <c r="A22" s="18" t="s">
        <v>75</v>
      </c>
      <c r="B22" s="3">
        <v>178644.83</v>
      </c>
      <c r="C22" s="3">
        <v>0</v>
      </c>
      <c r="D22" s="3">
        <f t="shared" si="0"/>
        <v>178644.83</v>
      </c>
      <c r="E22" s="3">
        <v>40223.699999999997</v>
      </c>
      <c r="F22" s="3">
        <v>36301.29</v>
      </c>
      <c r="G22" s="3">
        <f t="shared" si="1"/>
        <v>138421.13</v>
      </c>
      <c r="H22" s="7">
        <v>2900</v>
      </c>
    </row>
    <row r="23" spans="1:8" x14ac:dyDescent="0.2">
      <c r="A23" s="16" t="s">
        <v>59</v>
      </c>
      <c r="B23" s="12">
        <f>SUM(B24:B32)</f>
        <v>10292580.939999999</v>
      </c>
      <c r="C23" s="12">
        <f>SUM(C24:C32)</f>
        <v>-86513.319999999992</v>
      </c>
      <c r="D23" s="12">
        <f t="shared" si="0"/>
        <v>10206067.619999999</v>
      </c>
      <c r="E23" s="12">
        <f>SUM(E24:E32)</f>
        <v>8370106.0499999998</v>
      </c>
      <c r="F23" s="12">
        <f>SUM(F24:F32)</f>
        <v>8366456.0499999998</v>
      </c>
      <c r="G23" s="12">
        <f t="shared" si="1"/>
        <v>1835961.5699999994</v>
      </c>
      <c r="H23" s="17">
        <v>0</v>
      </c>
    </row>
    <row r="24" spans="1:8" x14ac:dyDescent="0.2">
      <c r="A24" s="18" t="s">
        <v>76</v>
      </c>
      <c r="B24" s="3">
        <v>8265548.5199999996</v>
      </c>
      <c r="C24" s="3">
        <v>-104117</v>
      </c>
      <c r="D24" s="3">
        <f t="shared" si="0"/>
        <v>8161431.5199999996</v>
      </c>
      <c r="E24" s="3">
        <v>7295329.9299999997</v>
      </c>
      <c r="F24" s="3">
        <v>7295329.9299999997</v>
      </c>
      <c r="G24" s="3">
        <f t="shared" si="1"/>
        <v>866101.58999999985</v>
      </c>
      <c r="H24" s="7">
        <v>3100</v>
      </c>
    </row>
    <row r="25" spans="1:8" x14ac:dyDescent="0.2">
      <c r="A25" s="18" t="s">
        <v>77</v>
      </c>
      <c r="B25" s="3">
        <v>276251.46999999997</v>
      </c>
      <c r="C25" s="3">
        <v>-60000</v>
      </c>
      <c r="D25" s="3">
        <f t="shared" si="0"/>
        <v>216251.46999999997</v>
      </c>
      <c r="E25" s="3">
        <v>99678.6</v>
      </c>
      <c r="F25" s="3">
        <v>99678.6</v>
      </c>
      <c r="G25" s="3">
        <f t="shared" si="1"/>
        <v>116572.86999999997</v>
      </c>
      <c r="H25" s="7">
        <v>3200</v>
      </c>
    </row>
    <row r="26" spans="1:8" x14ac:dyDescent="0.2">
      <c r="A26" s="18" t="s">
        <v>78</v>
      </c>
      <c r="B26" s="3">
        <v>162673.41</v>
      </c>
      <c r="C26" s="3">
        <v>216053.72</v>
      </c>
      <c r="D26" s="3">
        <f t="shared" si="0"/>
        <v>378727.13</v>
      </c>
      <c r="E26" s="3">
        <v>332635.90000000002</v>
      </c>
      <c r="F26" s="3">
        <v>332635.90000000002</v>
      </c>
      <c r="G26" s="3">
        <f t="shared" si="1"/>
        <v>46091.229999999981</v>
      </c>
      <c r="H26" s="7">
        <v>3300</v>
      </c>
    </row>
    <row r="27" spans="1:8" x14ac:dyDescent="0.2">
      <c r="A27" s="18" t="s">
        <v>79</v>
      </c>
      <c r="B27" s="3">
        <v>45000</v>
      </c>
      <c r="C27" s="3">
        <v>0</v>
      </c>
      <c r="D27" s="3">
        <f t="shared" si="0"/>
        <v>45000</v>
      </c>
      <c r="E27" s="3">
        <v>38374.61</v>
      </c>
      <c r="F27" s="3">
        <v>38374.61</v>
      </c>
      <c r="G27" s="3">
        <f t="shared" si="1"/>
        <v>6625.3899999999994</v>
      </c>
      <c r="H27" s="7">
        <v>3400</v>
      </c>
    </row>
    <row r="28" spans="1:8" x14ac:dyDescent="0.2">
      <c r="A28" s="18" t="s">
        <v>80</v>
      </c>
      <c r="B28" s="3">
        <v>896799.59</v>
      </c>
      <c r="C28" s="3">
        <v>-66454.62</v>
      </c>
      <c r="D28" s="3">
        <f t="shared" si="0"/>
        <v>830344.97</v>
      </c>
      <c r="E28" s="3">
        <v>392944.31</v>
      </c>
      <c r="F28" s="3">
        <v>389294.31</v>
      </c>
      <c r="G28" s="3">
        <f t="shared" si="1"/>
        <v>437400.66</v>
      </c>
      <c r="H28" s="7">
        <v>3500</v>
      </c>
    </row>
    <row r="29" spans="1:8" x14ac:dyDescent="0.2">
      <c r="A29" s="18" t="s">
        <v>81</v>
      </c>
      <c r="B29" s="3">
        <v>50000</v>
      </c>
      <c r="C29" s="3">
        <v>15000</v>
      </c>
      <c r="D29" s="3">
        <f t="shared" si="0"/>
        <v>65000</v>
      </c>
      <c r="E29" s="3">
        <v>60722.59</v>
      </c>
      <c r="F29" s="3">
        <v>60722.59</v>
      </c>
      <c r="G29" s="3">
        <f t="shared" si="1"/>
        <v>4277.4100000000035</v>
      </c>
      <c r="H29" s="7">
        <v>3600</v>
      </c>
    </row>
    <row r="30" spans="1:8" x14ac:dyDescent="0.2">
      <c r="A30" s="18" t="s">
        <v>82</v>
      </c>
      <c r="B30" s="3">
        <v>34500</v>
      </c>
      <c r="C30" s="3">
        <v>0</v>
      </c>
      <c r="D30" s="3">
        <f t="shared" si="0"/>
        <v>34500</v>
      </c>
      <c r="E30" s="3">
        <v>790.48</v>
      </c>
      <c r="F30" s="3">
        <v>790.48</v>
      </c>
      <c r="G30" s="3">
        <f t="shared" si="1"/>
        <v>33709.519999999997</v>
      </c>
      <c r="H30" s="7">
        <v>3700</v>
      </c>
    </row>
    <row r="31" spans="1:8" x14ac:dyDescent="0.2">
      <c r="A31" s="18" t="s">
        <v>83</v>
      </c>
      <c r="B31" s="3">
        <v>30000</v>
      </c>
      <c r="C31" s="3">
        <v>0</v>
      </c>
      <c r="D31" s="3">
        <f t="shared" si="0"/>
        <v>30000</v>
      </c>
      <c r="E31" s="3">
        <v>25864.63</v>
      </c>
      <c r="F31" s="3">
        <v>25864.63</v>
      </c>
      <c r="G31" s="3">
        <f t="shared" si="1"/>
        <v>4135.369999999999</v>
      </c>
      <c r="H31" s="7">
        <v>3800</v>
      </c>
    </row>
    <row r="32" spans="1:8" x14ac:dyDescent="0.2">
      <c r="A32" s="18" t="s">
        <v>18</v>
      </c>
      <c r="B32" s="3">
        <v>531807.94999999995</v>
      </c>
      <c r="C32" s="3">
        <v>-86995.42</v>
      </c>
      <c r="D32" s="3">
        <f t="shared" si="0"/>
        <v>444812.52999999997</v>
      </c>
      <c r="E32" s="3">
        <v>123765</v>
      </c>
      <c r="F32" s="3">
        <v>123765</v>
      </c>
      <c r="G32" s="3">
        <f t="shared" si="1"/>
        <v>321047.52999999997</v>
      </c>
      <c r="H32" s="7">
        <v>3900</v>
      </c>
    </row>
    <row r="33" spans="1:8" x14ac:dyDescent="0.2">
      <c r="A33" s="16" t="s">
        <v>124</v>
      </c>
      <c r="B33" s="12">
        <f>SUM(B34:B42)</f>
        <v>0</v>
      </c>
      <c r="C33" s="12">
        <f>SUM(C34:C42)</f>
        <v>0</v>
      </c>
      <c r="D33" s="12">
        <f t="shared" si="0"/>
        <v>0</v>
      </c>
      <c r="E33" s="12">
        <f>SUM(E34:E42)</f>
        <v>0</v>
      </c>
      <c r="F33" s="12">
        <f>SUM(F34:F42)</f>
        <v>0</v>
      </c>
      <c r="G33" s="12">
        <f t="shared" si="1"/>
        <v>0</v>
      </c>
      <c r="H33" s="17">
        <v>0</v>
      </c>
    </row>
    <row r="34" spans="1:8" x14ac:dyDescent="0.2">
      <c r="A34" s="18" t="s">
        <v>84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  <c r="H34" s="7">
        <v>4100</v>
      </c>
    </row>
    <row r="35" spans="1:8" x14ac:dyDescent="0.2">
      <c r="A35" s="18" t="s">
        <v>85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  <c r="H35" s="7">
        <v>4200</v>
      </c>
    </row>
    <row r="36" spans="1:8" x14ac:dyDescent="0.2">
      <c r="A36" s="18" t="s">
        <v>86</v>
      </c>
      <c r="B36" s="3">
        <v>0</v>
      </c>
      <c r="C36" s="3">
        <v>0</v>
      </c>
      <c r="D36" s="3">
        <f t="shared" si="0"/>
        <v>0</v>
      </c>
      <c r="E36" s="3">
        <v>0</v>
      </c>
      <c r="F36" s="3">
        <v>0</v>
      </c>
      <c r="G36" s="3">
        <f t="shared" si="1"/>
        <v>0</v>
      </c>
      <c r="H36" s="7">
        <v>4300</v>
      </c>
    </row>
    <row r="37" spans="1:8" x14ac:dyDescent="0.2">
      <c r="A37" s="18" t="s">
        <v>87</v>
      </c>
      <c r="B37" s="3">
        <v>0</v>
      </c>
      <c r="C37" s="3">
        <v>0</v>
      </c>
      <c r="D37" s="3">
        <f t="shared" si="0"/>
        <v>0</v>
      </c>
      <c r="E37" s="3">
        <v>0</v>
      </c>
      <c r="F37" s="3">
        <v>0</v>
      </c>
      <c r="G37" s="3">
        <f t="shared" si="1"/>
        <v>0</v>
      </c>
      <c r="H37" s="7">
        <v>4400</v>
      </c>
    </row>
    <row r="38" spans="1:8" x14ac:dyDescent="0.2">
      <c r="A38" s="18" t="s">
        <v>39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  <c r="H38" s="7">
        <v>4500</v>
      </c>
    </row>
    <row r="39" spans="1:8" x14ac:dyDescent="0.2">
      <c r="A39" s="18" t="s">
        <v>88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  <c r="H39" s="7">
        <v>4600</v>
      </c>
    </row>
    <row r="40" spans="1:8" x14ac:dyDescent="0.2">
      <c r="A40" s="18" t="s">
        <v>89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  <c r="H40" s="7">
        <v>4700</v>
      </c>
    </row>
    <row r="41" spans="1:8" x14ac:dyDescent="0.2">
      <c r="A41" s="18" t="s">
        <v>35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  <c r="H41" s="7">
        <v>4800</v>
      </c>
    </row>
    <row r="42" spans="1:8" x14ac:dyDescent="0.2">
      <c r="A42" s="18" t="s">
        <v>90</v>
      </c>
      <c r="B42" s="3">
        <v>0</v>
      </c>
      <c r="C42" s="3">
        <v>0</v>
      </c>
      <c r="D42" s="3">
        <f t="shared" si="0"/>
        <v>0</v>
      </c>
      <c r="E42" s="3">
        <v>0</v>
      </c>
      <c r="F42" s="3">
        <v>0</v>
      </c>
      <c r="G42" s="3">
        <f t="shared" si="1"/>
        <v>0</v>
      </c>
      <c r="H42" s="7">
        <v>4900</v>
      </c>
    </row>
    <row r="43" spans="1:8" x14ac:dyDescent="0.2">
      <c r="A43" s="16" t="s">
        <v>125</v>
      </c>
      <c r="B43" s="12">
        <f>SUM(B44:B52)</f>
        <v>646597.95000000007</v>
      </c>
      <c r="C43" s="12">
        <f>SUM(C44:C52)</f>
        <v>19155.700000000012</v>
      </c>
      <c r="D43" s="12">
        <f t="shared" si="0"/>
        <v>665753.65000000014</v>
      </c>
      <c r="E43" s="12">
        <f>SUM(E44:E52)</f>
        <v>345950</v>
      </c>
      <c r="F43" s="12">
        <f>SUM(F44:F52)</f>
        <v>345950</v>
      </c>
      <c r="G43" s="12">
        <f t="shared" si="1"/>
        <v>319803.65000000014</v>
      </c>
      <c r="H43" s="17">
        <v>0</v>
      </c>
    </row>
    <row r="44" spans="1:8" x14ac:dyDescent="0.2">
      <c r="A44" s="2" t="s">
        <v>91</v>
      </c>
      <c r="B44" s="3">
        <v>91401.05</v>
      </c>
      <c r="C44" s="3">
        <v>687.93</v>
      </c>
      <c r="D44" s="3">
        <f t="shared" si="0"/>
        <v>92088.98</v>
      </c>
      <c r="E44" s="3">
        <v>33372.410000000003</v>
      </c>
      <c r="F44" s="3">
        <v>33372.410000000003</v>
      </c>
      <c r="G44" s="3">
        <f t="shared" si="1"/>
        <v>58716.569999999992</v>
      </c>
      <c r="H44" s="7">
        <v>5100</v>
      </c>
    </row>
    <row r="45" spans="1:8" x14ac:dyDescent="0.2">
      <c r="A45" s="18" t="s">
        <v>92</v>
      </c>
      <c r="B45" s="3">
        <v>0</v>
      </c>
      <c r="C45" s="3">
        <v>0</v>
      </c>
      <c r="D45" s="3">
        <f t="shared" si="0"/>
        <v>0</v>
      </c>
      <c r="E45" s="3">
        <v>0</v>
      </c>
      <c r="F45" s="3">
        <v>0</v>
      </c>
      <c r="G45" s="3">
        <f t="shared" si="1"/>
        <v>0</v>
      </c>
      <c r="H45" s="7">
        <v>5200</v>
      </c>
    </row>
    <row r="46" spans="1:8" x14ac:dyDescent="0.2">
      <c r="A46" s="18" t="s">
        <v>93</v>
      </c>
      <c r="B46" s="3">
        <v>0</v>
      </c>
      <c r="C46" s="3">
        <v>0</v>
      </c>
      <c r="D46" s="3">
        <f t="shared" si="0"/>
        <v>0</v>
      </c>
      <c r="E46" s="3">
        <v>0</v>
      </c>
      <c r="F46" s="3">
        <v>0</v>
      </c>
      <c r="G46" s="3">
        <f t="shared" si="1"/>
        <v>0</v>
      </c>
      <c r="H46" s="7">
        <v>5300</v>
      </c>
    </row>
    <row r="47" spans="1:8" x14ac:dyDescent="0.2">
      <c r="A47" s="18" t="s">
        <v>94</v>
      </c>
      <c r="B47" s="3">
        <v>500000</v>
      </c>
      <c r="C47" s="3">
        <v>-290844.3</v>
      </c>
      <c r="D47" s="3">
        <f t="shared" si="0"/>
        <v>209155.7</v>
      </c>
      <c r="E47" s="3">
        <v>0</v>
      </c>
      <c r="F47" s="3">
        <v>0</v>
      </c>
      <c r="G47" s="3">
        <f t="shared" si="1"/>
        <v>209155.7</v>
      </c>
      <c r="H47" s="7">
        <v>5400</v>
      </c>
    </row>
    <row r="48" spans="1:8" x14ac:dyDescent="0.2">
      <c r="A48" s="18" t="s">
        <v>95</v>
      </c>
      <c r="B48" s="3">
        <v>0</v>
      </c>
      <c r="C48" s="3">
        <v>0</v>
      </c>
      <c r="D48" s="3">
        <f t="shared" si="0"/>
        <v>0</v>
      </c>
      <c r="E48" s="3">
        <v>0</v>
      </c>
      <c r="F48" s="3">
        <v>0</v>
      </c>
      <c r="G48" s="3">
        <f t="shared" si="1"/>
        <v>0</v>
      </c>
      <c r="H48" s="7">
        <v>5500</v>
      </c>
    </row>
    <row r="49" spans="1:8" x14ac:dyDescent="0.2">
      <c r="A49" s="18" t="s">
        <v>96</v>
      </c>
      <c r="B49" s="3">
        <v>55196.9</v>
      </c>
      <c r="C49" s="3">
        <v>309312.07</v>
      </c>
      <c r="D49" s="3">
        <f t="shared" si="0"/>
        <v>364508.97000000003</v>
      </c>
      <c r="E49" s="3">
        <v>312577.59000000003</v>
      </c>
      <c r="F49" s="3">
        <v>312577.59000000003</v>
      </c>
      <c r="G49" s="3">
        <f t="shared" si="1"/>
        <v>51931.380000000005</v>
      </c>
      <c r="H49" s="7">
        <v>5600</v>
      </c>
    </row>
    <row r="50" spans="1:8" x14ac:dyDescent="0.2">
      <c r="A50" s="18" t="s">
        <v>97</v>
      </c>
      <c r="B50" s="3">
        <v>0</v>
      </c>
      <c r="C50" s="3">
        <v>0</v>
      </c>
      <c r="D50" s="3">
        <f t="shared" si="0"/>
        <v>0</v>
      </c>
      <c r="E50" s="3">
        <v>0</v>
      </c>
      <c r="F50" s="3">
        <v>0</v>
      </c>
      <c r="G50" s="3">
        <f t="shared" si="1"/>
        <v>0</v>
      </c>
      <c r="H50" s="7">
        <v>5700</v>
      </c>
    </row>
    <row r="51" spans="1:8" x14ac:dyDescent="0.2">
      <c r="A51" s="18" t="s">
        <v>98</v>
      </c>
      <c r="B51" s="3">
        <v>0</v>
      </c>
      <c r="C51" s="3">
        <v>0</v>
      </c>
      <c r="D51" s="3">
        <f t="shared" si="0"/>
        <v>0</v>
      </c>
      <c r="E51" s="3">
        <v>0</v>
      </c>
      <c r="F51" s="3">
        <v>0</v>
      </c>
      <c r="G51" s="3">
        <f t="shared" si="1"/>
        <v>0</v>
      </c>
      <c r="H51" s="7">
        <v>5800</v>
      </c>
    </row>
    <row r="52" spans="1:8" x14ac:dyDescent="0.2">
      <c r="A52" s="18" t="s">
        <v>99</v>
      </c>
      <c r="B52" s="3">
        <v>0</v>
      </c>
      <c r="C52" s="3">
        <v>0</v>
      </c>
      <c r="D52" s="3">
        <f t="shared" si="0"/>
        <v>0</v>
      </c>
      <c r="E52" s="3">
        <v>0</v>
      </c>
      <c r="F52" s="3">
        <v>0</v>
      </c>
      <c r="G52" s="3">
        <f t="shared" si="1"/>
        <v>0</v>
      </c>
      <c r="H52" s="7">
        <v>5900</v>
      </c>
    </row>
    <row r="53" spans="1:8" x14ac:dyDescent="0.2">
      <c r="A53" s="16" t="s">
        <v>60</v>
      </c>
      <c r="B53" s="12">
        <f>SUM(B54:B56)</f>
        <v>218545.38</v>
      </c>
      <c r="C53" s="12">
        <f>SUM(C54:C56)</f>
        <v>-218545.38</v>
      </c>
      <c r="D53" s="12">
        <f t="shared" si="0"/>
        <v>0</v>
      </c>
      <c r="E53" s="12">
        <f>SUM(E54:E56)</f>
        <v>0</v>
      </c>
      <c r="F53" s="12">
        <f>SUM(F54:F56)</f>
        <v>0</v>
      </c>
      <c r="G53" s="12">
        <f t="shared" si="1"/>
        <v>0</v>
      </c>
      <c r="H53" s="17">
        <v>0</v>
      </c>
    </row>
    <row r="54" spans="1:8" x14ac:dyDescent="0.2">
      <c r="A54" s="18" t="s">
        <v>100</v>
      </c>
      <c r="B54" s="3">
        <v>218545.38</v>
      </c>
      <c r="C54" s="3">
        <v>-218545.38</v>
      </c>
      <c r="D54" s="3">
        <f t="shared" si="0"/>
        <v>0</v>
      </c>
      <c r="E54" s="3">
        <v>0</v>
      </c>
      <c r="F54" s="3">
        <v>0</v>
      </c>
      <c r="G54" s="3">
        <f t="shared" si="1"/>
        <v>0</v>
      </c>
      <c r="H54" s="7">
        <v>6100</v>
      </c>
    </row>
    <row r="55" spans="1:8" x14ac:dyDescent="0.2">
      <c r="A55" s="18" t="s">
        <v>101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  <c r="H55" s="7">
        <v>6200</v>
      </c>
    </row>
    <row r="56" spans="1:8" x14ac:dyDescent="0.2">
      <c r="A56" s="18" t="s">
        <v>102</v>
      </c>
      <c r="B56" s="3">
        <v>0</v>
      </c>
      <c r="C56" s="3">
        <v>0</v>
      </c>
      <c r="D56" s="3">
        <f t="shared" si="0"/>
        <v>0</v>
      </c>
      <c r="E56" s="3">
        <v>0</v>
      </c>
      <c r="F56" s="3">
        <v>0</v>
      </c>
      <c r="G56" s="3">
        <f t="shared" si="1"/>
        <v>0</v>
      </c>
      <c r="H56" s="7">
        <v>6300</v>
      </c>
    </row>
    <row r="57" spans="1:8" x14ac:dyDescent="0.2">
      <c r="A57" s="16" t="s">
        <v>126</v>
      </c>
      <c r="B57" s="12">
        <f>SUM(B58:B64)</f>
        <v>0</v>
      </c>
      <c r="C57" s="12">
        <f>SUM(C58:C64)</f>
        <v>0</v>
      </c>
      <c r="D57" s="12">
        <f t="shared" si="0"/>
        <v>0</v>
      </c>
      <c r="E57" s="12">
        <f>SUM(E58:E64)</f>
        <v>0</v>
      </c>
      <c r="F57" s="12">
        <f>SUM(F58:F64)</f>
        <v>0</v>
      </c>
      <c r="G57" s="12">
        <f t="shared" si="1"/>
        <v>0</v>
      </c>
      <c r="H57" s="17">
        <v>0</v>
      </c>
    </row>
    <row r="58" spans="1:8" x14ac:dyDescent="0.2">
      <c r="A58" s="18" t="s">
        <v>103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  <c r="H58" s="7">
        <v>7100</v>
      </c>
    </row>
    <row r="59" spans="1:8" x14ac:dyDescent="0.2">
      <c r="A59" s="18" t="s">
        <v>104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  <c r="H59" s="7">
        <v>7200</v>
      </c>
    </row>
    <row r="60" spans="1:8" x14ac:dyDescent="0.2">
      <c r="A60" s="18" t="s">
        <v>105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  <c r="H60" s="7">
        <v>7300</v>
      </c>
    </row>
    <row r="61" spans="1:8" x14ac:dyDescent="0.2">
      <c r="A61" s="18" t="s">
        <v>106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  <c r="H61" s="7">
        <v>7400</v>
      </c>
    </row>
    <row r="62" spans="1:8" x14ac:dyDescent="0.2">
      <c r="A62" s="18" t="s">
        <v>107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  <c r="H62" s="7">
        <v>7500</v>
      </c>
    </row>
    <row r="63" spans="1:8" x14ac:dyDescent="0.2">
      <c r="A63" s="18" t="s">
        <v>108</v>
      </c>
      <c r="B63" s="3">
        <v>0</v>
      </c>
      <c r="C63" s="3">
        <v>0</v>
      </c>
      <c r="D63" s="3">
        <f t="shared" si="0"/>
        <v>0</v>
      </c>
      <c r="E63" s="3">
        <v>0</v>
      </c>
      <c r="F63" s="3">
        <v>0</v>
      </c>
      <c r="G63" s="3">
        <f t="shared" si="1"/>
        <v>0</v>
      </c>
      <c r="H63" s="7">
        <v>7600</v>
      </c>
    </row>
    <row r="64" spans="1:8" x14ac:dyDescent="0.2">
      <c r="A64" s="18" t="s">
        <v>109</v>
      </c>
      <c r="B64" s="3">
        <v>0</v>
      </c>
      <c r="C64" s="3">
        <v>0</v>
      </c>
      <c r="D64" s="3">
        <f t="shared" si="0"/>
        <v>0</v>
      </c>
      <c r="E64" s="3">
        <v>0</v>
      </c>
      <c r="F64" s="3">
        <v>0</v>
      </c>
      <c r="G64" s="3">
        <f t="shared" si="1"/>
        <v>0</v>
      </c>
      <c r="H64" s="7">
        <v>7900</v>
      </c>
    </row>
    <row r="65" spans="1:8" x14ac:dyDescent="0.2">
      <c r="A65" s="16" t="s">
        <v>127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12">
        <f t="shared" si="1"/>
        <v>0</v>
      </c>
      <c r="H65" s="17">
        <v>0</v>
      </c>
    </row>
    <row r="66" spans="1:8" x14ac:dyDescent="0.2">
      <c r="A66" s="18" t="s">
        <v>36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  <c r="H66" s="7">
        <v>8100</v>
      </c>
    </row>
    <row r="67" spans="1:8" x14ac:dyDescent="0.2">
      <c r="A67" s="18" t="s">
        <v>37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  <c r="H67" s="7">
        <v>8300</v>
      </c>
    </row>
    <row r="68" spans="1:8" x14ac:dyDescent="0.2">
      <c r="A68" s="18" t="s">
        <v>38</v>
      </c>
      <c r="B68" s="3">
        <v>0</v>
      </c>
      <c r="C68" s="3">
        <v>0</v>
      </c>
      <c r="D68" s="3">
        <f t="shared" si="0"/>
        <v>0</v>
      </c>
      <c r="E68" s="3">
        <v>0</v>
      </c>
      <c r="F68" s="3">
        <v>0</v>
      </c>
      <c r="G68" s="3">
        <f t="shared" si="1"/>
        <v>0</v>
      </c>
      <c r="H68" s="7">
        <v>8500</v>
      </c>
    </row>
    <row r="69" spans="1:8" x14ac:dyDescent="0.2">
      <c r="A69" s="16" t="s">
        <v>61</v>
      </c>
      <c r="B69" s="12">
        <f>SUM(B70:B76)</f>
        <v>0</v>
      </c>
      <c r="C69" s="12">
        <f>SUM(C70:C76)</f>
        <v>0</v>
      </c>
      <c r="D69" s="12">
        <f t="shared" si="0"/>
        <v>0</v>
      </c>
      <c r="E69" s="12">
        <f>SUM(E70:E76)</f>
        <v>0</v>
      </c>
      <c r="F69" s="12">
        <f>SUM(F70:F76)</f>
        <v>0</v>
      </c>
      <c r="G69" s="12">
        <f t="shared" si="1"/>
        <v>0</v>
      </c>
      <c r="H69" s="17">
        <v>0</v>
      </c>
    </row>
    <row r="70" spans="1:8" x14ac:dyDescent="0.2">
      <c r="A70" s="18" t="s">
        <v>110</v>
      </c>
      <c r="B70" s="3">
        <v>0</v>
      </c>
      <c r="C70" s="3">
        <v>0</v>
      </c>
      <c r="D70" s="3">
        <f t="shared" ref="D70:D76" si="2">B70+C70</f>
        <v>0</v>
      </c>
      <c r="E70" s="3">
        <v>0</v>
      </c>
      <c r="F70" s="3">
        <v>0</v>
      </c>
      <c r="G70" s="3">
        <f t="shared" ref="G70:G76" si="3">D70-E70</f>
        <v>0</v>
      </c>
      <c r="H70" s="7">
        <v>9100</v>
      </c>
    </row>
    <row r="71" spans="1:8" x14ac:dyDescent="0.2">
      <c r="A71" s="18" t="s">
        <v>111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  <c r="H71" s="7">
        <v>9200</v>
      </c>
    </row>
    <row r="72" spans="1:8" x14ac:dyDescent="0.2">
      <c r="A72" s="18" t="s">
        <v>112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  <c r="H72" s="7">
        <v>9300</v>
      </c>
    </row>
    <row r="73" spans="1:8" x14ac:dyDescent="0.2">
      <c r="A73" s="18" t="s">
        <v>113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  <c r="H73" s="7">
        <v>9400</v>
      </c>
    </row>
    <row r="74" spans="1:8" x14ac:dyDescent="0.2">
      <c r="A74" s="18" t="s">
        <v>114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  <c r="H74" s="7">
        <v>9500</v>
      </c>
    </row>
    <row r="75" spans="1:8" x14ac:dyDescent="0.2">
      <c r="A75" s="18" t="s">
        <v>115</v>
      </c>
      <c r="B75" s="3">
        <v>0</v>
      </c>
      <c r="C75" s="3">
        <v>0</v>
      </c>
      <c r="D75" s="3">
        <f t="shared" si="2"/>
        <v>0</v>
      </c>
      <c r="E75" s="3">
        <v>0</v>
      </c>
      <c r="F75" s="3">
        <v>0</v>
      </c>
      <c r="G75" s="3">
        <f t="shared" si="3"/>
        <v>0</v>
      </c>
      <c r="H75" s="7">
        <v>9600</v>
      </c>
    </row>
    <row r="76" spans="1:8" x14ac:dyDescent="0.2">
      <c r="A76" s="1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7">
        <v>9900</v>
      </c>
    </row>
    <row r="77" spans="1:8" x14ac:dyDescent="0.2">
      <c r="A77" s="8" t="s">
        <v>50</v>
      </c>
      <c r="B77" s="14">
        <f t="shared" ref="B77:G77" si="4">SUM(B5+B13+B23+B33+B43+B53+B57+B65+B69)</f>
        <v>27068002</v>
      </c>
      <c r="C77" s="14">
        <f t="shared" si="4"/>
        <v>0</v>
      </c>
      <c r="D77" s="14">
        <f t="shared" si="4"/>
        <v>27068002</v>
      </c>
      <c r="E77" s="14">
        <f t="shared" si="4"/>
        <v>17529565.02</v>
      </c>
      <c r="F77" s="14">
        <f t="shared" si="4"/>
        <v>17086673.219999999</v>
      </c>
      <c r="G77" s="14">
        <f t="shared" si="4"/>
        <v>9538436.9799999986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showGridLines="0" zoomScaleNormal="100" workbookViewId="0">
      <selection activeCell="A12" sqref="A12:E1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130</v>
      </c>
      <c r="B1" s="27"/>
      <c r="C1" s="27"/>
      <c r="D1" s="27"/>
      <c r="E1" s="27"/>
      <c r="F1" s="27"/>
      <c r="G1" s="28"/>
    </row>
    <row r="2" spans="1:7" x14ac:dyDescent="0.2">
      <c r="A2" s="32"/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4" t="s">
        <v>0</v>
      </c>
      <c r="B5" s="3">
        <v>26202858.670000002</v>
      </c>
      <c r="C5" s="3">
        <v>199389.68</v>
      </c>
      <c r="D5" s="3">
        <f>B5+C5</f>
        <v>26402248.350000001</v>
      </c>
      <c r="E5" s="3">
        <v>17183615.02</v>
      </c>
      <c r="F5" s="3">
        <v>16740723.220000001</v>
      </c>
      <c r="G5" s="3">
        <f>D5-E5</f>
        <v>9218633.3300000019</v>
      </c>
    </row>
    <row r="6" spans="1:7" x14ac:dyDescent="0.2">
      <c r="A6" s="4" t="s">
        <v>1</v>
      </c>
      <c r="B6" s="3">
        <v>865143.33</v>
      </c>
      <c r="C6" s="3">
        <v>-199389.68</v>
      </c>
      <c r="D6" s="3">
        <f>B6+C6</f>
        <v>665753.64999999991</v>
      </c>
      <c r="E6" s="3">
        <v>345950</v>
      </c>
      <c r="F6" s="3">
        <v>345950</v>
      </c>
      <c r="G6" s="3">
        <f>D6-E6</f>
        <v>319803.64999999991</v>
      </c>
    </row>
    <row r="7" spans="1:7" x14ac:dyDescent="0.2">
      <c r="A7" s="4" t="s">
        <v>2</v>
      </c>
      <c r="B7" s="3">
        <v>0</v>
      </c>
      <c r="C7" s="3">
        <v>0</v>
      </c>
      <c r="D7" s="3">
        <f>B7+C7</f>
        <v>0</v>
      </c>
      <c r="E7" s="3">
        <v>0</v>
      </c>
      <c r="F7" s="3">
        <v>0</v>
      </c>
      <c r="G7" s="3">
        <f>D7-E7</f>
        <v>0</v>
      </c>
    </row>
    <row r="8" spans="1:7" x14ac:dyDescent="0.2">
      <c r="A8" s="4" t="s">
        <v>39</v>
      </c>
      <c r="B8" s="3">
        <v>0</v>
      </c>
      <c r="C8" s="3">
        <v>0</v>
      </c>
      <c r="D8" s="3">
        <f>B8+C8</f>
        <v>0</v>
      </c>
      <c r="E8" s="3">
        <v>0</v>
      </c>
      <c r="F8" s="3">
        <v>0</v>
      </c>
      <c r="G8" s="3">
        <f>D8-E8</f>
        <v>0</v>
      </c>
    </row>
    <row r="9" spans="1:7" x14ac:dyDescent="0.2">
      <c r="A9" s="10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x14ac:dyDescent="0.2">
      <c r="A10" s="8" t="s">
        <v>50</v>
      </c>
      <c r="B10" s="14">
        <f t="shared" ref="B10:G10" si="0">SUM(B5+B6+B7+B8+B9)</f>
        <v>27068002</v>
      </c>
      <c r="C10" s="14">
        <f t="shared" si="0"/>
        <v>0</v>
      </c>
      <c r="D10" s="14">
        <f t="shared" si="0"/>
        <v>27068002</v>
      </c>
      <c r="E10" s="14">
        <f t="shared" si="0"/>
        <v>17529565.02</v>
      </c>
      <c r="F10" s="14">
        <f t="shared" si="0"/>
        <v>17086673.219999999</v>
      </c>
      <c r="G10" s="14">
        <f t="shared" si="0"/>
        <v>9538436.9800000023</v>
      </c>
    </row>
    <row r="12" spans="1:7" x14ac:dyDescent="0.2">
      <c r="A12" s="1" t="s">
        <v>120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topLeftCell="A16" workbookViewId="0">
      <selection activeCell="B41" sqref="B4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140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21" t="s">
        <v>131</v>
      </c>
      <c r="B6" s="3">
        <v>2014322.77</v>
      </c>
      <c r="C6" s="3">
        <v>-266058.3</v>
      </c>
      <c r="D6" s="3">
        <f>B6+C6</f>
        <v>1748264.47</v>
      </c>
      <c r="E6" s="3">
        <v>650364.54</v>
      </c>
      <c r="F6" s="3">
        <v>630025.44999999995</v>
      </c>
      <c r="G6" s="3">
        <f>D6-E6</f>
        <v>1097899.93</v>
      </c>
    </row>
    <row r="7" spans="1:7" x14ac:dyDescent="0.2">
      <c r="A7" s="21" t="s">
        <v>132</v>
      </c>
      <c r="B7" s="3">
        <v>3546769.14</v>
      </c>
      <c r="C7" s="3">
        <v>134058.29999999999</v>
      </c>
      <c r="D7" s="3">
        <f t="shared" ref="D7:D12" si="0">B7+C7</f>
        <v>3680827.44</v>
      </c>
      <c r="E7" s="3">
        <v>2380444.9700000002</v>
      </c>
      <c r="F7" s="3">
        <v>2288938.67</v>
      </c>
      <c r="G7" s="3">
        <f t="shared" ref="G7:G12" si="1">D7-E7</f>
        <v>1300382.4699999997</v>
      </c>
    </row>
    <row r="8" spans="1:7" x14ac:dyDescent="0.2">
      <c r="A8" s="21" t="s">
        <v>133</v>
      </c>
      <c r="B8" s="3">
        <v>426075.94</v>
      </c>
      <c r="C8" s="3">
        <v>0</v>
      </c>
      <c r="D8" s="3">
        <f t="shared" si="0"/>
        <v>426075.94</v>
      </c>
      <c r="E8" s="3">
        <v>257314.74</v>
      </c>
      <c r="F8" s="3">
        <v>247582.47</v>
      </c>
      <c r="G8" s="3">
        <f t="shared" si="1"/>
        <v>168761.2</v>
      </c>
    </row>
    <row r="9" spans="1:7" x14ac:dyDescent="0.2">
      <c r="A9" s="21" t="s">
        <v>134</v>
      </c>
      <c r="B9" s="3">
        <v>3305458.26</v>
      </c>
      <c r="C9" s="3">
        <v>0</v>
      </c>
      <c r="D9" s="3">
        <f t="shared" si="0"/>
        <v>3305458.26</v>
      </c>
      <c r="E9" s="3">
        <v>1717875.93</v>
      </c>
      <c r="F9" s="3">
        <v>1651142.17</v>
      </c>
      <c r="G9" s="3">
        <f t="shared" si="1"/>
        <v>1587582.3299999998</v>
      </c>
    </row>
    <row r="10" spans="1:7" x14ac:dyDescent="0.2">
      <c r="A10" s="21" t="s">
        <v>135</v>
      </c>
      <c r="B10" s="3">
        <v>713872.01</v>
      </c>
      <c r="C10" s="3">
        <v>0</v>
      </c>
      <c r="D10" s="3">
        <f t="shared" si="0"/>
        <v>713872.01</v>
      </c>
      <c r="E10" s="3">
        <v>222550.75</v>
      </c>
      <c r="F10" s="3">
        <v>207330.2</v>
      </c>
      <c r="G10" s="3">
        <f t="shared" si="1"/>
        <v>491321.26</v>
      </c>
    </row>
    <row r="11" spans="1:7" x14ac:dyDescent="0.2">
      <c r="A11" s="21" t="s">
        <v>136</v>
      </c>
      <c r="B11" s="3">
        <v>10428393.869999999</v>
      </c>
      <c r="C11" s="3">
        <v>0</v>
      </c>
      <c r="D11" s="3">
        <f t="shared" si="0"/>
        <v>10428393.869999999</v>
      </c>
      <c r="E11" s="3">
        <v>8474257.7300000004</v>
      </c>
      <c r="F11" s="3">
        <v>8448554.8699999992</v>
      </c>
      <c r="G11" s="3">
        <f t="shared" si="1"/>
        <v>1954136.1399999987</v>
      </c>
    </row>
    <row r="12" spans="1:7" x14ac:dyDescent="0.2">
      <c r="A12" s="21" t="s">
        <v>137</v>
      </c>
      <c r="B12" s="3">
        <v>2326480.48</v>
      </c>
      <c r="C12" s="3">
        <v>75000</v>
      </c>
      <c r="D12" s="3">
        <f t="shared" si="0"/>
        <v>2401480.48</v>
      </c>
      <c r="E12" s="3">
        <v>1199566.3999999999</v>
      </c>
      <c r="F12" s="3">
        <v>1167828.81</v>
      </c>
      <c r="G12" s="3">
        <f t="shared" si="1"/>
        <v>1201914.08</v>
      </c>
    </row>
    <row r="13" spans="1:7" x14ac:dyDescent="0.2">
      <c r="A13" s="21" t="s">
        <v>138</v>
      </c>
      <c r="B13" s="3">
        <v>3137759.83</v>
      </c>
      <c r="C13" s="3">
        <v>57000</v>
      </c>
      <c r="D13" s="3">
        <f t="shared" ref="D13" si="2">B13+C13</f>
        <v>3194759.83</v>
      </c>
      <c r="E13" s="3">
        <v>2009917.37</v>
      </c>
      <c r="F13" s="3">
        <v>1858041.05</v>
      </c>
      <c r="G13" s="3">
        <f t="shared" ref="G13" si="3">D13-E13</f>
        <v>1184842.46</v>
      </c>
    </row>
    <row r="14" spans="1:7" x14ac:dyDescent="0.2">
      <c r="A14" s="21" t="s">
        <v>139</v>
      </c>
      <c r="B14" s="3">
        <v>1168869.7</v>
      </c>
      <c r="C14" s="3">
        <v>0</v>
      </c>
      <c r="D14" s="3">
        <f t="shared" ref="D14" si="4">B14+C14</f>
        <v>1168869.7</v>
      </c>
      <c r="E14" s="3">
        <v>617272.59</v>
      </c>
      <c r="F14" s="3">
        <v>587229.53</v>
      </c>
      <c r="G14" s="3">
        <f t="shared" ref="G14" si="5">D14-E14</f>
        <v>551597.11</v>
      </c>
    </row>
    <row r="15" spans="1:7" x14ac:dyDescent="0.2">
      <c r="A15" s="21"/>
      <c r="B15" s="3"/>
      <c r="C15" s="3"/>
      <c r="D15" s="3"/>
      <c r="E15" s="3"/>
      <c r="F15" s="3"/>
      <c r="G15" s="3"/>
    </row>
    <row r="16" spans="1:7" x14ac:dyDescent="0.2">
      <c r="A16" s="9" t="s">
        <v>50</v>
      </c>
      <c r="B16" s="15">
        <f t="shared" ref="B16:G16" si="6">SUM(B6:B15)</f>
        <v>27068001.999999996</v>
      </c>
      <c r="C16" s="15">
        <f t="shared" si="6"/>
        <v>0</v>
      </c>
      <c r="D16" s="15">
        <f t="shared" si="6"/>
        <v>27068001.999999996</v>
      </c>
      <c r="E16" s="15">
        <f t="shared" si="6"/>
        <v>17529565.02</v>
      </c>
      <c r="F16" s="15">
        <f t="shared" si="6"/>
        <v>17086673.219999999</v>
      </c>
      <c r="G16" s="15">
        <f t="shared" si="6"/>
        <v>9538436.9799999967</v>
      </c>
    </row>
    <row r="19" spans="1:7" ht="45" customHeight="1" x14ac:dyDescent="0.2">
      <c r="A19" s="29" t="s">
        <v>141</v>
      </c>
      <c r="B19" s="27"/>
      <c r="C19" s="27"/>
      <c r="D19" s="27"/>
      <c r="E19" s="27"/>
      <c r="F19" s="27"/>
      <c r="G19" s="28"/>
    </row>
    <row r="20" spans="1:7" x14ac:dyDescent="0.2">
      <c r="A20" s="32" t="s">
        <v>51</v>
      </c>
      <c r="B20" s="29" t="s">
        <v>57</v>
      </c>
      <c r="C20" s="27"/>
      <c r="D20" s="27"/>
      <c r="E20" s="27"/>
      <c r="F20" s="28"/>
      <c r="G20" s="30" t="s">
        <v>56</v>
      </c>
    </row>
    <row r="21" spans="1:7" ht="22.5" x14ac:dyDescent="0.2">
      <c r="A21" s="33"/>
      <c r="B21" s="25" t="s">
        <v>52</v>
      </c>
      <c r="C21" s="25" t="s">
        <v>117</v>
      </c>
      <c r="D21" s="25" t="s">
        <v>53</v>
      </c>
      <c r="E21" s="25" t="s">
        <v>54</v>
      </c>
      <c r="F21" s="25" t="s">
        <v>55</v>
      </c>
      <c r="G21" s="31"/>
    </row>
    <row r="22" spans="1:7" x14ac:dyDescent="0.2">
      <c r="A22" s="34"/>
      <c r="B22" s="26">
        <v>1</v>
      </c>
      <c r="C22" s="26">
        <v>2</v>
      </c>
      <c r="D22" s="26" t="s">
        <v>118</v>
      </c>
      <c r="E22" s="26">
        <v>4</v>
      </c>
      <c r="F22" s="26">
        <v>5</v>
      </c>
      <c r="G22" s="26" t="s">
        <v>119</v>
      </c>
    </row>
    <row r="23" spans="1:7" x14ac:dyDescent="0.2">
      <c r="A23" s="22" t="s">
        <v>8</v>
      </c>
      <c r="B23" s="3">
        <v>0</v>
      </c>
      <c r="C23" s="3">
        <v>0</v>
      </c>
      <c r="D23" s="3">
        <f>B23+C23</f>
        <v>0</v>
      </c>
      <c r="E23" s="3">
        <v>0</v>
      </c>
      <c r="F23" s="3">
        <v>0</v>
      </c>
      <c r="G23" s="3">
        <f>D23-E23</f>
        <v>0</v>
      </c>
    </row>
    <row r="24" spans="1:7" x14ac:dyDescent="0.2">
      <c r="A24" s="22" t="s">
        <v>9</v>
      </c>
      <c r="B24" s="3">
        <v>0</v>
      </c>
      <c r="C24" s="3">
        <v>0</v>
      </c>
      <c r="D24" s="3">
        <f t="shared" ref="D24:D26" si="7">B24+C24</f>
        <v>0</v>
      </c>
      <c r="E24" s="3">
        <v>0</v>
      </c>
      <c r="F24" s="3">
        <v>0</v>
      </c>
      <c r="G24" s="3">
        <f t="shared" ref="G24:G26" si="8">D24-E24</f>
        <v>0</v>
      </c>
    </row>
    <row r="25" spans="1:7" x14ac:dyDescent="0.2">
      <c r="A25" s="22" t="s">
        <v>10</v>
      </c>
      <c r="B25" s="3">
        <v>0</v>
      </c>
      <c r="C25" s="3">
        <v>0</v>
      </c>
      <c r="D25" s="3">
        <f t="shared" si="7"/>
        <v>0</v>
      </c>
      <c r="E25" s="3">
        <v>0</v>
      </c>
      <c r="F25" s="3">
        <v>0</v>
      </c>
      <c r="G25" s="3">
        <f t="shared" si="8"/>
        <v>0</v>
      </c>
    </row>
    <row r="26" spans="1:7" x14ac:dyDescent="0.2">
      <c r="A26" s="22" t="s">
        <v>121</v>
      </c>
      <c r="B26" s="3">
        <v>0</v>
      </c>
      <c r="C26" s="3">
        <v>0</v>
      </c>
      <c r="D26" s="3">
        <f t="shared" si="7"/>
        <v>0</v>
      </c>
      <c r="E26" s="3">
        <v>0</v>
      </c>
      <c r="F26" s="3">
        <v>0</v>
      </c>
      <c r="G26" s="3">
        <f t="shared" si="8"/>
        <v>0</v>
      </c>
    </row>
    <row r="27" spans="1:7" x14ac:dyDescent="0.2">
      <c r="A27" s="9" t="s">
        <v>50</v>
      </c>
      <c r="B27" s="15">
        <f t="shared" ref="B27:G27" si="9">SUM(B23:B26)</f>
        <v>0</v>
      </c>
      <c r="C27" s="15">
        <f t="shared" si="9"/>
        <v>0</v>
      </c>
      <c r="D27" s="15">
        <f t="shared" si="9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</row>
    <row r="30" spans="1:7" ht="45" customHeight="1" x14ac:dyDescent="0.2">
      <c r="A30" s="29" t="s">
        <v>142</v>
      </c>
      <c r="B30" s="27"/>
      <c r="C30" s="27"/>
      <c r="D30" s="27"/>
      <c r="E30" s="27"/>
      <c r="F30" s="27"/>
      <c r="G30" s="28"/>
    </row>
    <row r="31" spans="1:7" x14ac:dyDescent="0.2">
      <c r="A31" s="32" t="s">
        <v>51</v>
      </c>
      <c r="B31" s="29" t="s">
        <v>57</v>
      </c>
      <c r="C31" s="27"/>
      <c r="D31" s="27"/>
      <c r="E31" s="27"/>
      <c r="F31" s="28"/>
      <c r="G31" s="30" t="s">
        <v>56</v>
      </c>
    </row>
    <row r="32" spans="1:7" ht="22.5" x14ac:dyDescent="0.2">
      <c r="A32" s="33"/>
      <c r="B32" s="25" t="s">
        <v>52</v>
      </c>
      <c r="C32" s="25" t="s">
        <v>117</v>
      </c>
      <c r="D32" s="25" t="s">
        <v>53</v>
      </c>
      <c r="E32" s="25" t="s">
        <v>54</v>
      </c>
      <c r="F32" s="25" t="s">
        <v>55</v>
      </c>
      <c r="G32" s="31"/>
    </row>
    <row r="33" spans="1:7" x14ac:dyDescent="0.2">
      <c r="A33" s="34"/>
      <c r="B33" s="26">
        <v>1</v>
      </c>
      <c r="C33" s="26">
        <v>2</v>
      </c>
      <c r="D33" s="26" t="s">
        <v>118</v>
      </c>
      <c r="E33" s="26">
        <v>4</v>
      </c>
      <c r="F33" s="26">
        <v>5</v>
      </c>
      <c r="G33" s="26" t="s">
        <v>119</v>
      </c>
    </row>
    <row r="34" spans="1:7" x14ac:dyDescent="0.2">
      <c r="A34" s="23" t="s">
        <v>12</v>
      </c>
      <c r="B34" s="3">
        <v>27068002</v>
      </c>
      <c r="C34" s="3">
        <v>0</v>
      </c>
      <c r="D34" s="3">
        <f t="shared" ref="D34:D40" si="10">B34+C34</f>
        <v>27068002</v>
      </c>
      <c r="E34" s="3">
        <v>17529565.02</v>
      </c>
      <c r="F34" s="3">
        <v>17086673.219999999</v>
      </c>
      <c r="G34" s="3">
        <f t="shared" ref="G34:G40" si="11">D34-E34</f>
        <v>9538436.9800000004</v>
      </c>
    </row>
    <row r="35" spans="1:7" x14ac:dyDescent="0.2">
      <c r="A35" s="23" t="s">
        <v>11</v>
      </c>
      <c r="B35" s="3">
        <v>0</v>
      </c>
      <c r="C35" s="3">
        <v>0</v>
      </c>
      <c r="D35" s="3">
        <f t="shared" si="10"/>
        <v>0</v>
      </c>
      <c r="E35" s="3">
        <v>0</v>
      </c>
      <c r="F35" s="3">
        <v>0</v>
      </c>
      <c r="G35" s="3">
        <f t="shared" si="11"/>
        <v>0</v>
      </c>
    </row>
    <row r="36" spans="1:7" x14ac:dyDescent="0.2">
      <c r="A36" s="23" t="s">
        <v>13</v>
      </c>
      <c r="B36" s="3">
        <v>0</v>
      </c>
      <c r="C36" s="3">
        <v>0</v>
      </c>
      <c r="D36" s="3">
        <f t="shared" si="10"/>
        <v>0</v>
      </c>
      <c r="E36" s="3">
        <v>0</v>
      </c>
      <c r="F36" s="3">
        <v>0</v>
      </c>
      <c r="G36" s="3">
        <f t="shared" si="11"/>
        <v>0</v>
      </c>
    </row>
    <row r="37" spans="1:7" x14ac:dyDescent="0.2">
      <c r="A37" s="23" t="s">
        <v>25</v>
      </c>
      <c r="B37" s="3">
        <v>0</v>
      </c>
      <c r="C37" s="3">
        <v>0</v>
      </c>
      <c r="D37" s="3">
        <f t="shared" si="10"/>
        <v>0</v>
      </c>
      <c r="E37" s="3">
        <v>0</v>
      </c>
      <c r="F37" s="3">
        <v>0</v>
      </c>
      <c r="G37" s="3">
        <f t="shared" si="11"/>
        <v>0</v>
      </c>
    </row>
    <row r="38" spans="1:7" ht="11.25" customHeight="1" x14ac:dyDescent="0.2">
      <c r="A38" s="23" t="s">
        <v>26</v>
      </c>
      <c r="B38" s="3">
        <v>0</v>
      </c>
      <c r="C38" s="3">
        <v>0</v>
      </c>
      <c r="D38" s="3">
        <f t="shared" si="10"/>
        <v>0</v>
      </c>
      <c r="E38" s="3">
        <v>0</v>
      </c>
      <c r="F38" s="3">
        <v>0</v>
      </c>
      <c r="G38" s="3">
        <f t="shared" si="11"/>
        <v>0</v>
      </c>
    </row>
    <row r="39" spans="1:7" x14ac:dyDescent="0.2">
      <c r="A39" s="23" t="s">
        <v>128</v>
      </c>
      <c r="B39" s="3">
        <v>0</v>
      </c>
      <c r="C39" s="3">
        <v>0</v>
      </c>
      <c r="D39" s="3">
        <f t="shared" si="10"/>
        <v>0</v>
      </c>
      <c r="E39" s="3">
        <v>0</v>
      </c>
      <c r="F39" s="3">
        <v>0</v>
      </c>
      <c r="G39" s="3">
        <f t="shared" si="11"/>
        <v>0</v>
      </c>
    </row>
    <row r="40" spans="1:7" x14ac:dyDescent="0.2">
      <c r="A40" s="23" t="s">
        <v>14</v>
      </c>
      <c r="B40" s="3">
        <v>0</v>
      </c>
      <c r="C40" s="3">
        <v>0</v>
      </c>
      <c r="D40" s="3">
        <f t="shared" si="10"/>
        <v>0</v>
      </c>
      <c r="E40" s="3">
        <v>0</v>
      </c>
      <c r="F40" s="3">
        <v>0</v>
      </c>
      <c r="G40" s="3">
        <f t="shared" si="11"/>
        <v>0</v>
      </c>
    </row>
    <row r="41" spans="1:7" x14ac:dyDescent="0.2">
      <c r="A41" s="9" t="s">
        <v>50</v>
      </c>
      <c r="B41" s="15">
        <f t="shared" ref="B41:G41" si="12">SUM(B34:B40)</f>
        <v>27068002</v>
      </c>
      <c r="C41" s="15">
        <f t="shared" si="12"/>
        <v>0</v>
      </c>
      <c r="D41" s="15">
        <f t="shared" si="12"/>
        <v>27068002</v>
      </c>
      <c r="E41" s="15">
        <f t="shared" si="12"/>
        <v>17529565.02</v>
      </c>
      <c r="F41" s="15">
        <f t="shared" si="12"/>
        <v>17086673.219999999</v>
      </c>
      <c r="G41" s="15">
        <f t="shared" si="12"/>
        <v>9538436.9800000004</v>
      </c>
    </row>
    <row r="43" spans="1:7" x14ac:dyDescent="0.2">
      <c r="A43" s="1" t="s">
        <v>120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D30" sqref="D3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143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6" t="s">
        <v>15</v>
      </c>
      <c r="B5" s="12">
        <f t="shared" ref="B5:G5" si="0">SUM(B6:B13)</f>
        <v>3972845.08</v>
      </c>
      <c r="C5" s="12">
        <f t="shared" si="0"/>
        <v>134058.29999999999</v>
      </c>
      <c r="D5" s="12">
        <f t="shared" si="0"/>
        <v>4106903.38</v>
      </c>
      <c r="E5" s="12">
        <f t="shared" si="0"/>
        <v>2637759.71</v>
      </c>
      <c r="F5" s="12">
        <f t="shared" si="0"/>
        <v>2536521.14</v>
      </c>
      <c r="G5" s="12">
        <f t="shared" si="0"/>
        <v>1469143.6699999997</v>
      </c>
    </row>
    <row r="6" spans="1:7" x14ac:dyDescent="0.2">
      <c r="A6" s="24" t="s">
        <v>40</v>
      </c>
      <c r="B6" s="3">
        <v>0</v>
      </c>
      <c r="C6" s="3">
        <v>0</v>
      </c>
      <c r="D6" s="3">
        <f>B6+C6</f>
        <v>0</v>
      </c>
      <c r="E6" s="3">
        <v>0</v>
      </c>
      <c r="F6" s="3">
        <v>0</v>
      </c>
      <c r="G6" s="3">
        <f>D6-E6</f>
        <v>0</v>
      </c>
    </row>
    <row r="7" spans="1:7" x14ac:dyDescent="0.2">
      <c r="A7" s="24" t="s">
        <v>16</v>
      </c>
      <c r="B7" s="3">
        <v>0</v>
      </c>
      <c r="C7" s="3">
        <v>0</v>
      </c>
      <c r="D7" s="3">
        <f t="shared" ref="D7:D13" si="1">B7+C7</f>
        <v>0</v>
      </c>
      <c r="E7" s="3">
        <v>0</v>
      </c>
      <c r="F7" s="3">
        <v>0</v>
      </c>
      <c r="G7" s="3">
        <f t="shared" ref="G7:G13" si="2">D7-E7</f>
        <v>0</v>
      </c>
    </row>
    <row r="8" spans="1:7" x14ac:dyDescent="0.2">
      <c r="A8" s="24" t="s">
        <v>122</v>
      </c>
      <c r="B8" s="3">
        <v>0</v>
      </c>
      <c r="C8" s="3">
        <v>0</v>
      </c>
      <c r="D8" s="3">
        <f t="shared" si="1"/>
        <v>0</v>
      </c>
      <c r="E8" s="3">
        <v>0</v>
      </c>
      <c r="F8" s="3">
        <v>0</v>
      </c>
      <c r="G8" s="3">
        <f t="shared" si="2"/>
        <v>0</v>
      </c>
    </row>
    <row r="9" spans="1:7" x14ac:dyDescent="0.2">
      <c r="A9" s="24" t="s">
        <v>3</v>
      </c>
      <c r="B9" s="3">
        <v>0</v>
      </c>
      <c r="C9" s="3">
        <v>0</v>
      </c>
      <c r="D9" s="3">
        <f t="shared" si="1"/>
        <v>0</v>
      </c>
      <c r="E9" s="3">
        <v>0</v>
      </c>
      <c r="F9" s="3">
        <v>0</v>
      </c>
      <c r="G9" s="3">
        <f t="shared" si="2"/>
        <v>0</v>
      </c>
    </row>
    <row r="10" spans="1:7" x14ac:dyDescent="0.2">
      <c r="A10" s="24" t="s">
        <v>22</v>
      </c>
      <c r="B10" s="3">
        <v>3546769.14</v>
      </c>
      <c r="C10" s="3">
        <v>134058.29999999999</v>
      </c>
      <c r="D10" s="3">
        <f t="shared" si="1"/>
        <v>3680827.44</v>
      </c>
      <c r="E10" s="3">
        <v>2380444.9700000002</v>
      </c>
      <c r="F10" s="3">
        <v>2288938.67</v>
      </c>
      <c r="G10" s="3">
        <f t="shared" si="2"/>
        <v>1300382.4699999997</v>
      </c>
    </row>
    <row r="11" spans="1:7" x14ac:dyDescent="0.2">
      <c r="A11" s="24" t="s">
        <v>17</v>
      </c>
      <c r="B11" s="3">
        <v>0</v>
      </c>
      <c r="C11" s="3">
        <v>0</v>
      </c>
      <c r="D11" s="3">
        <f t="shared" si="1"/>
        <v>0</v>
      </c>
      <c r="E11" s="3">
        <v>0</v>
      </c>
      <c r="F11" s="3">
        <v>0</v>
      </c>
      <c r="G11" s="3">
        <f t="shared" si="2"/>
        <v>0</v>
      </c>
    </row>
    <row r="12" spans="1:7" x14ac:dyDescent="0.2">
      <c r="A12" s="24" t="s">
        <v>41</v>
      </c>
      <c r="B12" s="3">
        <v>0</v>
      </c>
      <c r="C12" s="3">
        <v>0</v>
      </c>
      <c r="D12" s="3">
        <f t="shared" si="1"/>
        <v>0</v>
      </c>
      <c r="E12" s="3">
        <v>0</v>
      </c>
      <c r="F12" s="3">
        <v>0</v>
      </c>
      <c r="G12" s="3">
        <f t="shared" si="2"/>
        <v>0</v>
      </c>
    </row>
    <row r="13" spans="1:7" x14ac:dyDescent="0.2">
      <c r="A13" s="24" t="s">
        <v>18</v>
      </c>
      <c r="B13" s="3">
        <v>426075.94</v>
      </c>
      <c r="C13" s="3">
        <v>0</v>
      </c>
      <c r="D13" s="3">
        <f t="shared" si="1"/>
        <v>426075.94</v>
      </c>
      <c r="E13" s="3">
        <v>257314.74</v>
      </c>
      <c r="F13" s="3">
        <v>247582.47</v>
      </c>
      <c r="G13" s="3">
        <f t="shared" si="2"/>
        <v>168761.2</v>
      </c>
    </row>
    <row r="14" spans="1:7" x14ac:dyDescent="0.2">
      <c r="A14" s="6" t="s">
        <v>19</v>
      </c>
      <c r="B14" s="12">
        <f t="shared" ref="B14:G14" si="3">SUM(B15:B21)</f>
        <v>23095156.919999998</v>
      </c>
      <c r="C14" s="12">
        <f t="shared" si="3"/>
        <v>-134058.29999999999</v>
      </c>
      <c r="D14" s="12">
        <f t="shared" si="3"/>
        <v>22961098.620000001</v>
      </c>
      <c r="E14" s="12">
        <f t="shared" si="3"/>
        <v>14891805.309999999</v>
      </c>
      <c r="F14" s="12">
        <f t="shared" si="3"/>
        <v>14550152.08</v>
      </c>
      <c r="G14" s="12">
        <f t="shared" si="3"/>
        <v>8069293.3100000005</v>
      </c>
    </row>
    <row r="15" spans="1:7" x14ac:dyDescent="0.2">
      <c r="A15" s="24" t="s">
        <v>42</v>
      </c>
      <c r="B15" s="3">
        <v>3183192.47</v>
      </c>
      <c r="C15" s="3">
        <v>-266058.3</v>
      </c>
      <c r="D15" s="3">
        <f>B15+C15</f>
        <v>2917134.1700000004</v>
      </c>
      <c r="E15" s="3">
        <v>1267637.1299999999</v>
      </c>
      <c r="F15" s="3">
        <v>1217254.98</v>
      </c>
      <c r="G15" s="3">
        <f t="shared" ref="G15:G21" si="4">D15-E15</f>
        <v>1649497.0400000005</v>
      </c>
    </row>
    <row r="16" spans="1:7" x14ac:dyDescent="0.2">
      <c r="A16" s="24" t="s">
        <v>27</v>
      </c>
      <c r="B16" s="3">
        <v>19911964.449999999</v>
      </c>
      <c r="C16" s="3">
        <v>132000</v>
      </c>
      <c r="D16" s="3">
        <f t="shared" ref="D16:D21" si="5">B16+C16</f>
        <v>20043964.449999999</v>
      </c>
      <c r="E16" s="3">
        <v>13624168.18</v>
      </c>
      <c r="F16" s="3">
        <v>13332897.1</v>
      </c>
      <c r="G16" s="3">
        <f t="shared" si="4"/>
        <v>6419796.2699999996</v>
      </c>
    </row>
    <row r="17" spans="1:7" x14ac:dyDescent="0.2">
      <c r="A17" s="24" t="s">
        <v>20</v>
      </c>
      <c r="B17" s="3">
        <v>0</v>
      </c>
      <c r="C17" s="3">
        <v>0</v>
      </c>
      <c r="D17" s="3">
        <f t="shared" si="5"/>
        <v>0</v>
      </c>
      <c r="E17" s="3">
        <v>0</v>
      </c>
      <c r="F17" s="3">
        <v>0</v>
      </c>
      <c r="G17" s="3">
        <f t="shared" si="4"/>
        <v>0</v>
      </c>
    </row>
    <row r="18" spans="1:7" x14ac:dyDescent="0.2">
      <c r="A18" s="24" t="s">
        <v>43</v>
      </c>
      <c r="B18" s="3">
        <v>0</v>
      </c>
      <c r="C18" s="3">
        <v>0</v>
      </c>
      <c r="D18" s="3">
        <f t="shared" si="5"/>
        <v>0</v>
      </c>
      <c r="E18" s="3">
        <v>0</v>
      </c>
      <c r="F18" s="3">
        <v>0</v>
      </c>
      <c r="G18" s="3">
        <f t="shared" si="4"/>
        <v>0</v>
      </c>
    </row>
    <row r="19" spans="1:7" x14ac:dyDescent="0.2">
      <c r="A19" s="24" t="s">
        <v>44</v>
      </c>
      <c r="B19" s="3">
        <v>0</v>
      </c>
      <c r="C19" s="3">
        <v>0</v>
      </c>
      <c r="D19" s="3">
        <f t="shared" si="5"/>
        <v>0</v>
      </c>
      <c r="E19" s="3">
        <v>0</v>
      </c>
      <c r="F19" s="3">
        <v>0</v>
      </c>
      <c r="G19" s="3">
        <f t="shared" si="4"/>
        <v>0</v>
      </c>
    </row>
    <row r="20" spans="1:7" x14ac:dyDescent="0.2">
      <c r="A20" s="24" t="s">
        <v>45</v>
      </c>
      <c r="B20" s="3">
        <v>0</v>
      </c>
      <c r="C20" s="3">
        <v>0</v>
      </c>
      <c r="D20" s="3">
        <f t="shared" si="5"/>
        <v>0</v>
      </c>
      <c r="E20" s="3">
        <v>0</v>
      </c>
      <c r="F20" s="3">
        <v>0</v>
      </c>
      <c r="G20" s="3">
        <f t="shared" si="4"/>
        <v>0</v>
      </c>
    </row>
    <row r="21" spans="1:7" x14ac:dyDescent="0.2">
      <c r="A21" s="24" t="s">
        <v>4</v>
      </c>
      <c r="B21" s="3">
        <v>0</v>
      </c>
      <c r="C21" s="3">
        <v>0</v>
      </c>
      <c r="D21" s="3">
        <f t="shared" si="5"/>
        <v>0</v>
      </c>
      <c r="E21" s="3">
        <v>0</v>
      </c>
      <c r="F21" s="3">
        <v>0</v>
      </c>
      <c r="G21" s="3">
        <f t="shared" si="4"/>
        <v>0</v>
      </c>
    </row>
    <row r="22" spans="1:7" x14ac:dyDescent="0.2">
      <c r="A22" s="6" t="s">
        <v>46</v>
      </c>
      <c r="B22" s="12">
        <f t="shared" ref="B22:G22" si="6">SUM(B23:B31)</f>
        <v>0</v>
      </c>
      <c r="C22" s="12">
        <f t="shared" si="6"/>
        <v>0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</row>
    <row r="23" spans="1:7" x14ac:dyDescent="0.2">
      <c r="A23" s="24" t="s">
        <v>28</v>
      </c>
      <c r="B23" s="3">
        <v>0</v>
      </c>
      <c r="C23" s="3">
        <v>0</v>
      </c>
      <c r="D23" s="3">
        <f>B23+C23</f>
        <v>0</v>
      </c>
      <c r="E23" s="3">
        <v>0</v>
      </c>
      <c r="F23" s="3">
        <v>0</v>
      </c>
      <c r="G23" s="3">
        <f t="shared" ref="G23:G31" si="7">D23-E23</f>
        <v>0</v>
      </c>
    </row>
    <row r="24" spans="1:7" x14ac:dyDescent="0.2">
      <c r="A24" s="24" t="s">
        <v>23</v>
      </c>
      <c r="B24" s="3">
        <v>0</v>
      </c>
      <c r="C24" s="3">
        <v>0</v>
      </c>
      <c r="D24" s="3">
        <f t="shared" ref="D24:D31" si="8">B24+C24</f>
        <v>0</v>
      </c>
      <c r="E24" s="3">
        <v>0</v>
      </c>
      <c r="F24" s="3">
        <v>0</v>
      </c>
      <c r="G24" s="3">
        <f t="shared" si="7"/>
        <v>0</v>
      </c>
    </row>
    <row r="25" spans="1:7" x14ac:dyDescent="0.2">
      <c r="A25" s="24" t="s">
        <v>29</v>
      </c>
      <c r="B25" s="3">
        <v>0</v>
      </c>
      <c r="C25" s="3">
        <v>0</v>
      </c>
      <c r="D25" s="3">
        <f t="shared" si="8"/>
        <v>0</v>
      </c>
      <c r="E25" s="3">
        <v>0</v>
      </c>
      <c r="F25" s="3">
        <v>0</v>
      </c>
      <c r="G25" s="3">
        <f t="shared" si="7"/>
        <v>0</v>
      </c>
    </row>
    <row r="26" spans="1:7" x14ac:dyDescent="0.2">
      <c r="A26" s="24" t="s">
        <v>47</v>
      </c>
      <c r="B26" s="3">
        <v>0</v>
      </c>
      <c r="C26" s="3">
        <v>0</v>
      </c>
      <c r="D26" s="3">
        <f t="shared" si="8"/>
        <v>0</v>
      </c>
      <c r="E26" s="3">
        <v>0</v>
      </c>
      <c r="F26" s="3">
        <v>0</v>
      </c>
      <c r="G26" s="3">
        <f t="shared" si="7"/>
        <v>0</v>
      </c>
    </row>
    <row r="27" spans="1:7" x14ac:dyDescent="0.2">
      <c r="A27" s="24" t="s">
        <v>21</v>
      </c>
      <c r="B27" s="3">
        <v>0</v>
      </c>
      <c r="C27" s="3">
        <v>0</v>
      </c>
      <c r="D27" s="3">
        <f t="shared" si="8"/>
        <v>0</v>
      </c>
      <c r="E27" s="3">
        <v>0</v>
      </c>
      <c r="F27" s="3">
        <v>0</v>
      </c>
      <c r="G27" s="3">
        <f t="shared" si="7"/>
        <v>0</v>
      </c>
    </row>
    <row r="28" spans="1:7" x14ac:dyDescent="0.2">
      <c r="A28" s="24" t="s">
        <v>5</v>
      </c>
      <c r="B28" s="3">
        <v>0</v>
      </c>
      <c r="C28" s="3">
        <v>0</v>
      </c>
      <c r="D28" s="3">
        <f t="shared" si="8"/>
        <v>0</v>
      </c>
      <c r="E28" s="3">
        <v>0</v>
      </c>
      <c r="F28" s="3">
        <v>0</v>
      </c>
      <c r="G28" s="3">
        <f t="shared" si="7"/>
        <v>0</v>
      </c>
    </row>
    <row r="29" spans="1:7" x14ac:dyDescent="0.2">
      <c r="A29" s="24" t="s">
        <v>6</v>
      </c>
      <c r="B29" s="3">
        <v>0</v>
      </c>
      <c r="C29" s="3">
        <v>0</v>
      </c>
      <c r="D29" s="3">
        <f t="shared" si="8"/>
        <v>0</v>
      </c>
      <c r="E29" s="3">
        <v>0</v>
      </c>
      <c r="F29" s="3">
        <v>0</v>
      </c>
      <c r="G29" s="3">
        <f t="shared" si="7"/>
        <v>0</v>
      </c>
    </row>
    <row r="30" spans="1:7" x14ac:dyDescent="0.2">
      <c r="A30" s="24" t="s">
        <v>48</v>
      </c>
      <c r="B30" s="3">
        <v>0</v>
      </c>
      <c r="C30" s="3">
        <v>0</v>
      </c>
      <c r="D30" s="3">
        <f t="shared" si="8"/>
        <v>0</v>
      </c>
      <c r="E30" s="3">
        <v>0</v>
      </c>
      <c r="F30" s="3">
        <v>0</v>
      </c>
      <c r="G30" s="3">
        <f t="shared" si="7"/>
        <v>0</v>
      </c>
    </row>
    <row r="31" spans="1:7" x14ac:dyDescent="0.2">
      <c r="A31" s="24" t="s">
        <v>30</v>
      </c>
      <c r="B31" s="3">
        <v>0</v>
      </c>
      <c r="C31" s="3">
        <v>0</v>
      </c>
      <c r="D31" s="3">
        <f t="shared" si="8"/>
        <v>0</v>
      </c>
      <c r="E31" s="3">
        <v>0</v>
      </c>
      <c r="F31" s="3">
        <v>0</v>
      </c>
      <c r="G31" s="3">
        <f t="shared" si="7"/>
        <v>0</v>
      </c>
    </row>
    <row r="32" spans="1:7" x14ac:dyDescent="0.2">
      <c r="A32" s="6" t="s">
        <v>31</v>
      </c>
      <c r="B32" s="12">
        <f t="shared" ref="B32:G32" si="9">SUM(B33:B36)</f>
        <v>0</v>
      </c>
      <c r="C32" s="12">
        <f t="shared" si="9"/>
        <v>0</v>
      </c>
      <c r="D32" s="12">
        <f t="shared" si="9"/>
        <v>0</v>
      </c>
      <c r="E32" s="12">
        <f t="shared" si="9"/>
        <v>0</v>
      </c>
      <c r="F32" s="12">
        <f t="shared" si="9"/>
        <v>0</v>
      </c>
      <c r="G32" s="12">
        <f t="shared" si="9"/>
        <v>0</v>
      </c>
    </row>
    <row r="33" spans="1:7" x14ac:dyDescent="0.2">
      <c r="A33" s="24" t="s">
        <v>49</v>
      </c>
      <c r="B33" s="3">
        <v>0</v>
      </c>
      <c r="C33" s="3">
        <v>0</v>
      </c>
      <c r="D33" s="3">
        <f>B33+C33</f>
        <v>0</v>
      </c>
      <c r="E33" s="3">
        <v>0</v>
      </c>
      <c r="F33" s="3">
        <v>0</v>
      </c>
      <c r="G33" s="3">
        <f t="shared" ref="G33:G36" si="10">D33-E33</f>
        <v>0</v>
      </c>
    </row>
    <row r="34" spans="1:7" ht="11.25" customHeight="1" x14ac:dyDescent="0.2">
      <c r="A34" s="24" t="s">
        <v>24</v>
      </c>
      <c r="B34" s="3">
        <v>0</v>
      </c>
      <c r="C34" s="3">
        <v>0</v>
      </c>
      <c r="D34" s="3">
        <f t="shared" ref="D34:D36" si="11">B34+C34</f>
        <v>0</v>
      </c>
      <c r="E34" s="3">
        <v>0</v>
      </c>
      <c r="F34" s="3">
        <v>0</v>
      </c>
      <c r="G34" s="3">
        <f t="shared" si="10"/>
        <v>0</v>
      </c>
    </row>
    <row r="35" spans="1:7" x14ac:dyDescent="0.2">
      <c r="A35" s="24" t="s">
        <v>32</v>
      </c>
      <c r="B35" s="3">
        <v>0</v>
      </c>
      <c r="C35" s="3">
        <v>0</v>
      </c>
      <c r="D35" s="3">
        <f t="shared" si="11"/>
        <v>0</v>
      </c>
      <c r="E35" s="3">
        <v>0</v>
      </c>
      <c r="F35" s="3">
        <v>0</v>
      </c>
      <c r="G35" s="3">
        <f t="shared" si="10"/>
        <v>0</v>
      </c>
    </row>
    <row r="36" spans="1:7" x14ac:dyDescent="0.2">
      <c r="A36" s="24" t="s">
        <v>7</v>
      </c>
      <c r="B36" s="3">
        <v>0</v>
      </c>
      <c r="C36" s="3">
        <v>0</v>
      </c>
      <c r="D36" s="3">
        <f t="shared" si="11"/>
        <v>0</v>
      </c>
      <c r="E36" s="3">
        <v>0</v>
      </c>
      <c r="F36" s="3">
        <v>0</v>
      </c>
      <c r="G36" s="3">
        <f t="shared" si="10"/>
        <v>0</v>
      </c>
    </row>
    <row r="37" spans="1:7" x14ac:dyDescent="0.2">
      <c r="A37" s="9" t="s">
        <v>50</v>
      </c>
      <c r="B37" s="15">
        <f t="shared" ref="B37:G37" si="12">SUM(B32+B22+B14+B5)</f>
        <v>27068002</v>
      </c>
      <c r="C37" s="15">
        <f t="shared" si="12"/>
        <v>0</v>
      </c>
      <c r="D37" s="15">
        <f t="shared" si="12"/>
        <v>27068002</v>
      </c>
      <c r="E37" s="15">
        <f t="shared" si="12"/>
        <v>17529565.02</v>
      </c>
      <c r="F37" s="15">
        <f t="shared" si="12"/>
        <v>17086673.219999999</v>
      </c>
      <c r="G37" s="15">
        <f t="shared" si="12"/>
        <v>9538436.9800000004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2018-07-14T22:21:14Z</cp:lastPrinted>
  <dcterms:created xsi:type="dcterms:W3CDTF">2014-02-10T03:37:14Z</dcterms:created>
  <dcterms:modified xsi:type="dcterms:W3CDTF">2023-10-19T18:38:48Z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