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1ER TRIMESTRE\"/>
    </mc:Choice>
  </mc:AlternateContent>
  <xr:revisionPtr revIDLastSave="0" documentId="13_ncr:1_{F95103F2-8CA7-4D45-924A-09AE0E2D8FE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81029"/>
</workbook>
</file>

<file path=xl/calcChain.xml><?xml version="1.0" encoding="utf-8"?>
<calcChain xmlns="http://schemas.openxmlformats.org/spreadsheetml/2006/main">
  <c r="D14" i="4" l="1"/>
  <c r="G14" i="4" s="1"/>
  <c r="D13" i="4"/>
  <c r="G13" i="4" s="1"/>
  <c r="F41" i="4"/>
  <c r="E41" i="4"/>
  <c r="C41" i="4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B41" i="4"/>
  <c r="F27" i="4"/>
  <c r="E27" i="4"/>
  <c r="D26" i="4"/>
  <c r="G26" i="4" s="1"/>
  <c r="D25" i="4"/>
  <c r="G25" i="4" s="1"/>
  <c r="D24" i="4"/>
  <c r="G24" i="4" s="1"/>
  <c r="D23" i="4"/>
  <c r="G23" i="4" s="1"/>
  <c r="C27" i="4"/>
  <c r="B27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6" i="4"/>
  <c r="E16" i="4"/>
  <c r="C16" i="4"/>
  <c r="B16" i="4"/>
  <c r="G27" i="4" l="1"/>
  <c r="G41" i="4"/>
  <c r="D27" i="4"/>
  <c r="D41" i="4"/>
  <c r="G16" i="4"/>
  <c r="D16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<sst xmlns="http://schemas.openxmlformats.org/spreadsheetml/2006/main" count="205" uniqueCount="144">
  <si>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</si>
  <si>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</si>
  <si>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</si>
  <si>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</si>
  <si>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</si>
  <si>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</si>
  <si>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</si>
  <si>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</si>
  <si>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</si>
  <si>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</si>
  <si>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</si>
  <si>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</si>
  <si>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</si>
  <si>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</si>
  <si>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</si>
  <si>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</si>
  <si>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</si>
  <si>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</si>
  <si>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</si>
  <si>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</si>
  <si>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</si>
  <si>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</si>
  <si>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</si>
  <si>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</si>
  <si>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</si>
  <si>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</si>
  <si>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</si>
  <si>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</si>
  <si>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</si>
  <si>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</si>
  <si>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</si>
  <si>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</si>
  <si>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</si>
  <si>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</si>
  <si>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</si>
  <si>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</si>
  <si>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</si>
  <si>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</si>
  <si>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</si>
  <si>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</si>
  <si>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</si>
  <si>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</si>
  <si>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</si>
  <si>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</si>
  <si>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</si>
  <si>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</si>
  <si>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</si>
  <si>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</si>
  <si>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</si>
  <si>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</si>
  <si>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</si>
  <si>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</si>
  <si>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</si>
  <si>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</si>
  <si>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</si>
  <si>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</si>
  <si>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</si>
  <si>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</si>
  <si>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</si>
  <si>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</si>
  <si>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</si>
  <si>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</si>
  <si>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</si>
  <si>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</si>
  <si>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</si>
  <si>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</si>
  <si>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</si>
  <si>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</si>
  <si>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</si>
  <si>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</si>
  <si>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</si>
  <si>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</si>
  <si>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</si>
  <si>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</si>
  <si>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</si>
  <si>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</si>
  <si>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</si>
  <si>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</si>
  <si>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</si>
  <si>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</si>
  <si>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</si>
  <si>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</si>
  <si>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</si>
  <si>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</si>
  <si>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</si>
  <si>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</si>
  <si>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</si>
  <si>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</si>
  <si>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</si>
  <si>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</si>
  <si>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</si>
  <si>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</si>
  <si>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</si>
  <si>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</si>
  <si>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</si>
  <si>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</si>
  <si>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</si>
  <si>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</si>
  <si>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</si>
  <si>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</si>
  <si>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</si>
  <si>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</si>
  <si>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</si>
  <si>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</si>
  <si>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</si>
  <si>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</si>
  <si>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</si>
  <si>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</si>
  <si>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</si>
  <si>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</si>
  <si>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</si>
  <si>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</si>
  <si>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</si>
  <si>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</si>
  <si>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</si>
  <si>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</si>
  <si>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</si>
  <si>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</si>
  <si>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</si>
  <si>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</si>
  <si>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</si>
  <si>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</si>
  <si>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</si>
  <si>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</si>
  <si>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</si>
  <si>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</si>
  <si>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</si>
  <si>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</si>
  <si>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</si>
  <si>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Municipal de Agua Potable y Alcantarillado para el Municipio de Salvatierra, Gto.
Estado Analítico del Ejercicio del Presupuesto de Egresos
Clasificación por Objeto del Gasto (Capítulo y Concepto)
Del 1 de Enero al 31 de Marzo de 2023</t>
  </si>
  <si>
    <t>Sistema Municipal de Agua Potable y Alcantarillado para el Municipio de Salvatierra, Gto.
Estado Analítico del Ejercicio del Presupuesto de Egresos
Clasificación Económica (por Tipo de Gasto)
Del 1 de Enero al 31 de Marzo de 2023</t>
  </si>
  <si>
    <t>31120M27A010000 DIRECCION GENERAL</t>
  </si>
  <si>
    <t>31120M27A020000 COORDINACION DE ADMINIST</t>
  </si>
  <si>
    <t>31120M27A030000 CULTURA DE AGUA</t>
  </si>
  <si>
    <t>31120M27A040000 COORDINACION DE COMERCIA</t>
  </si>
  <si>
    <t>31120M27A050000 COORDINACION DE COMUNIDA</t>
  </si>
  <si>
    <t>31120M27A060000 COORDINACION DE PRODUCCI</t>
  </si>
  <si>
    <t>31120M27A070000 COORDINACION DE ALCANTAR</t>
  </si>
  <si>
    <t>31120M27A080000 COORDINACION DE REDES DE</t>
  </si>
  <si>
    <t>31120M27A090000 COORDINACION DE LA PLANT</t>
  </si>
  <si>
    <t>Sistema Municipal de Agua Potable y Alcantarillado para el Municipio de Salvatierra, Gto.
Estado Analítico del Ejercicio del Presupuesto de Egresos
Clasificación Administrativa
Del 1 de Enero al 31 de Marzo de 2023</t>
  </si>
  <si>
    <t>Sistema Municipal de Agua Potable y Alcantarillado para el Municipio de Salvatierra, Gto.
Estado Analítico del Ejercicio del Presupuesto de Egresos
Clasificación Administrativa (Poderes)
Del 1 de Enero al 31 de Marzo de 2023</t>
  </si>
  <si>
    <t>Sistema Municipal de Agua Potable y Alcantarillado para el Municipio de Salvatierra, Gto.
Estado Analítico del Ejercicio del Presupuesto de Egresos
Clasificación Administrativa (Sector Paraestatal)
Del 1 de Enero al 31 de Marzo de 2023</t>
  </si>
  <si>
    <t>Sistema Municipal de Agua Potable y Alcantarillado para el Municipio de Salvatierra, Gto.
Estado Analítico del Ejercicio del Presupuesto de Egresos
Clasificación Funcional (Finalidad y Función)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</si>
</sst>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3" xfId="9" applyFont="1" applyBorder="1" applyAlignment="1">
      <alignment horizontal="left" vertical="center" indent="1"/>
    </xf>
    <xf numFmtId="0" fontId="2" fillId="0" borderId="4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0" borderId="10" xfId="9" applyFont="1" applyFill="1" applyBorder="1" applyAlignment="1" applyProtection="1">
      <alignment horizontal="center" vertical="center" wrapText="1"/>
      <protection locked="0"/>
    </xf>
    <xf numFmtId="0" fontId="6" fillId="0" borderId="11" xfId="9" applyFont="1" applyFill="1" applyBorder="1" applyAlignment="1" applyProtection="1">
      <alignment horizontal="center" vertical="center" wrapText="1"/>
      <protection locked="0"/>
    </xf>
    <xf numFmtId="0" fontId="6" fillId="0" borderId="3" xfId="9" applyFont="1" applyFill="1" applyBorder="1" applyAlignment="1">
      <alignment horizontal="center" vertical="center"/>
    </xf>
    <xf numFmtId="0" fontId="6" fillId="0" borderId="9" xfId="9" applyFont="1" applyFill="1" applyBorder="1" applyAlignment="1" applyProtection="1">
      <alignment horizontal="center" vertical="center" wrapText="1"/>
      <protection locked="0"/>
    </xf>
    <xf numFmtId="4" fontId="6" fillId="0" borderId="12" xfId="9" applyNumberFormat="1" applyFont="1" applyFill="1" applyBorder="1" applyAlignment="1">
      <alignment horizontal="center" vertical="center" wrapText="1"/>
    </xf>
    <xf numFmtId="0" fontId="6" fillId="0" borderId="4" xfId="9" applyFont="1" applyFill="1" applyBorder="1" applyAlignment="1">
      <alignment horizontal="center" vertical="center"/>
    </xf>
    <xf numFmtId="4" fontId="6" fillId="0" borderId="8" xfId="9" applyNumberFormat="1" applyFont="1" applyFill="1" applyBorder="1" applyAlignment="1">
      <alignment horizontal="center" vertical="center" wrapText="1"/>
    </xf>
    <xf numFmtId="4" fontId="6" fillId="0" borderId="13" xfId="9" applyNumberFormat="1" applyFont="1" applyFill="1" applyBorder="1" applyAlignment="1">
      <alignment horizontal="center" vertical="center" wrapText="1"/>
    </xf>
    <xf numFmtId="0" fontId="6" fillId="0" borderId="7" xfId="9" applyFont="1" applyFill="1" applyBorder="1" applyAlignment="1">
      <alignment horizontal="center" vertical="center"/>
    </xf>
    <xf numFmtId="0" fontId="6" fillId="0" borderId="8" xfId="9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6" fillId="0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85725</xdr:rowOff>
    </xdr:from>
    <xdr:to>
      <xdr:col>0</xdr:col>
      <xdr:colOff>1453515</xdr:colOff>
      <xdr:row>0</xdr:row>
      <xdr:rowOff>530860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85725"/>
          <a:ext cx="882015" cy="445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95250</xdr:rowOff>
    </xdr:from>
    <xdr:to>
      <xdr:col>1</xdr:col>
      <xdr:colOff>1224915</xdr:colOff>
      <xdr:row>0</xdr:row>
      <xdr:rowOff>540385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95250"/>
          <a:ext cx="882015" cy="445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114300</xdr:rowOff>
    </xdr:from>
    <xdr:to>
      <xdr:col>0</xdr:col>
      <xdr:colOff>1358265</xdr:colOff>
      <xdr:row>0</xdr:row>
      <xdr:rowOff>559435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14300"/>
          <a:ext cx="882015" cy="445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95250</xdr:rowOff>
    </xdr:from>
    <xdr:to>
      <xdr:col>0</xdr:col>
      <xdr:colOff>1605915</xdr:colOff>
      <xdr:row>0</xdr:row>
      <xdr:rowOff>540385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952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4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7" t="s">
        <v>129</v>
      </c>
      <c r="B1" s="27"/>
      <c r="C1" s="27"/>
      <c r="D1" s="27"/>
      <c r="E1" s="27"/>
      <c r="F1" s="27"/>
      <c r="G1" s="28"/>
    </row>
    <row r="2" spans="1:8" x14ac:dyDescent="0.2">
      <c r="A2" s="29" t="s">
        <v>51</v>
      </c>
      <c r="B2" s="30" t="s">
        <v>57</v>
      </c>
      <c r="C2" s="27"/>
      <c r="D2" s="27"/>
      <c r="E2" s="27"/>
      <c r="F2" s="28"/>
      <c r="G2" s="31" t="s">
        <v>56</v>
      </c>
    </row>
    <row r="3" spans="1:8" ht="24.95" customHeight="1" x14ac:dyDescent="0.2">
      <c r="A3" s="32"/>
      <c r="B3" s="33" t="s">
        <v>52</v>
      </c>
      <c r="C3" s="33" t="s">
        <v>117</v>
      </c>
      <c r="D3" s="33" t="s">
        <v>53</v>
      </c>
      <c r="E3" s="33" t="s">
        <v>54</v>
      </c>
      <c r="F3" s="33" t="s">
        <v>55</v>
      </c>
      <c r="G3" s="34"/>
    </row>
    <row r="4" spans="1:8" x14ac:dyDescent="0.2">
      <c r="A4" s="35"/>
      <c r="B4" s="36">
        <v>1</v>
      </c>
      <c r="C4" s="36">
        <v>2</v>
      </c>
      <c r="D4" s="36" t="s">
        <v>118</v>
      </c>
      <c r="E4" s="36">
        <v>4</v>
      </c>
      <c r="F4" s="36">
        <v>5</v>
      </c>
      <c r="G4" s="36" t="s">
        <v>119</v>
      </c>
    </row>
    <row r="5" spans="1:8" x14ac:dyDescent="0.2">
      <c r="A5" s="18" t="s">
        <v>58</v>
      </c>
      <c r="B5" s="13">
        <f>SUM(B6:B12)</f>
        <v>13679801.359999999</v>
      </c>
      <c r="C5" s="13">
        <f>SUM(C6:C12)</f>
        <v>0</v>
      </c>
      <c r="D5" s="13">
        <f>B5+C5</f>
        <v>13679801.359999999</v>
      </c>
      <c r="E5" s="13">
        <f>SUM(E6:E12)</f>
        <v>1981524.67</v>
      </c>
      <c r="F5" s="13">
        <f>SUM(F6:F12)</f>
        <v>1981524.67</v>
      </c>
      <c r="G5" s="13">
        <f>D5-E5</f>
        <v>11698276.689999999</v>
      </c>
    </row>
    <row r="6" spans="1:8" x14ac:dyDescent="0.2">
      <c r="A6" s="20" t="s">
        <v>62</v>
      </c>
      <c r="B6" s="4">
        <v>7364348.1399999997</v>
      </c>
      <c r="C6" s="4">
        <v>0</v>
      </c>
      <c r="D6" s="4">
        <f t="shared" ref="D6:D69" si="0">B6+C6</f>
        <v>7364348.1399999997</v>
      </c>
      <c r="E6" s="4">
        <v>1441268.22</v>
      </c>
      <c r="F6" s="4">
        <v>1441268.22</v>
      </c>
      <c r="G6" s="4">
        <f t="shared" ref="G6:G69" si="1">D6-E6</f>
        <v>5923079.9199999999</v>
      </c>
      <c r="H6" s="9">
        <v>1100</v>
      </c>
    </row>
    <row r="7" spans="1:8" x14ac:dyDescent="0.2">
      <c r="A7" s="20" t="s">
        <v>63</v>
      </c>
      <c r="B7" s="4">
        <v>123942.88</v>
      </c>
      <c r="C7" s="4">
        <v>0</v>
      </c>
      <c r="D7" s="4">
        <f t="shared" si="0"/>
        <v>123942.88</v>
      </c>
      <c r="E7" s="4">
        <v>0</v>
      </c>
      <c r="F7" s="4">
        <v>0</v>
      </c>
      <c r="G7" s="4">
        <f t="shared" si="1"/>
        <v>123942.88</v>
      </c>
      <c r="H7" s="9">
        <v>1200</v>
      </c>
    </row>
    <row r="8" spans="1:8" x14ac:dyDescent="0.2">
      <c r="A8" s="20" t="s">
        <v>64</v>
      </c>
      <c r="B8" s="4">
        <v>2259559.08</v>
      </c>
      <c r="C8" s="4">
        <v>0</v>
      </c>
      <c r="D8" s="4">
        <f t="shared" si="0"/>
        <v>2259559.08</v>
      </c>
      <c r="E8" s="4">
        <v>87256.91</v>
      </c>
      <c r="F8" s="4">
        <v>87256.91</v>
      </c>
      <c r="G8" s="4">
        <f t="shared" si="1"/>
        <v>2172302.17</v>
      </c>
      <c r="H8" s="9">
        <v>1300</v>
      </c>
    </row>
    <row r="9" spans="1:8" x14ac:dyDescent="0.2">
      <c r="A9" s="20" t="s">
        <v>33</v>
      </c>
      <c r="B9" s="4">
        <v>1534632.39</v>
      </c>
      <c r="C9" s="4">
        <v>0</v>
      </c>
      <c r="D9" s="4">
        <f t="shared" si="0"/>
        <v>1534632.39</v>
      </c>
      <c r="E9" s="4">
        <v>248113.46</v>
      </c>
      <c r="F9" s="4">
        <v>248113.46</v>
      </c>
      <c r="G9" s="4">
        <f t="shared" si="1"/>
        <v>1286518.93</v>
      </c>
      <c r="H9" s="9">
        <v>1400</v>
      </c>
    </row>
    <row r="10" spans="1:8" x14ac:dyDescent="0.2">
      <c r="A10" s="20" t="s">
        <v>65</v>
      </c>
      <c r="B10" s="4">
        <v>2397318.87</v>
      </c>
      <c r="C10" s="4">
        <v>0</v>
      </c>
      <c r="D10" s="4">
        <f t="shared" si="0"/>
        <v>2397318.87</v>
      </c>
      <c r="E10" s="4">
        <v>204886.08</v>
      </c>
      <c r="F10" s="4">
        <v>204886.08</v>
      </c>
      <c r="G10" s="4">
        <f t="shared" si="1"/>
        <v>2192432.79</v>
      </c>
      <c r="H10" s="9">
        <v>1500</v>
      </c>
    </row>
    <row r="11" spans="1:8" x14ac:dyDescent="0.2">
      <c r="A11" s="20" t="s">
        <v>34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9">
        <v>1600</v>
      </c>
    </row>
    <row r="12" spans="1:8" x14ac:dyDescent="0.2">
      <c r="A12" s="20" t="s">
        <v>66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  <c r="H12" s="9">
        <v>1700</v>
      </c>
    </row>
    <row r="13" spans="1:8" x14ac:dyDescent="0.2">
      <c r="A13" s="18" t="s">
        <v>123</v>
      </c>
      <c r="B13" s="14">
        <f>SUM(B14:B22)</f>
        <v>2230476.37</v>
      </c>
      <c r="C13" s="14">
        <f>SUM(C14:C22)</f>
        <v>51117</v>
      </c>
      <c r="D13" s="14">
        <f t="shared" si="0"/>
        <v>2281593.37</v>
      </c>
      <c r="E13" s="14">
        <f>SUM(E14:E22)</f>
        <v>679885.97</v>
      </c>
      <c r="F13" s="14">
        <f>SUM(F14:F22)</f>
        <v>601473.25</v>
      </c>
      <c r="G13" s="14">
        <f t="shared" si="1"/>
        <v>1601707.4000000001</v>
      </c>
      <c r="H13" s="19">
        <v>0</v>
      </c>
    </row>
    <row r="14" spans="1:8" x14ac:dyDescent="0.2">
      <c r="A14" s="20" t="s">
        <v>67</v>
      </c>
      <c r="B14" s="4">
        <v>234666.32</v>
      </c>
      <c r="C14" s="4">
        <v>0</v>
      </c>
      <c r="D14" s="4">
        <f t="shared" si="0"/>
        <v>234666.32</v>
      </c>
      <c r="E14" s="4">
        <v>66448.25</v>
      </c>
      <c r="F14" s="4">
        <v>62511.39</v>
      </c>
      <c r="G14" s="4">
        <f t="shared" si="1"/>
        <v>168218.07</v>
      </c>
      <c r="H14" s="9">
        <v>2100</v>
      </c>
    </row>
    <row r="15" spans="1:8" x14ac:dyDescent="0.2">
      <c r="A15" s="20" t="s">
        <v>68</v>
      </c>
      <c r="B15" s="4">
        <v>75000</v>
      </c>
      <c r="C15" s="4">
        <v>42000</v>
      </c>
      <c r="D15" s="4">
        <f t="shared" si="0"/>
        <v>117000</v>
      </c>
      <c r="E15" s="4">
        <v>40750.04</v>
      </c>
      <c r="F15" s="4">
        <v>40750.04</v>
      </c>
      <c r="G15" s="4">
        <f t="shared" si="1"/>
        <v>76249.959999999992</v>
      </c>
      <c r="H15" s="9">
        <v>2200</v>
      </c>
    </row>
    <row r="16" spans="1:8" x14ac:dyDescent="0.2">
      <c r="A16" s="20" t="s">
        <v>69</v>
      </c>
      <c r="B16" s="4">
        <v>0</v>
      </c>
      <c r="C16" s="4">
        <v>0</v>
      </c>
      <c r="D16" s="4">
        <f t="shared" si="0"/>
        <v>0</v>
      </c>
      <c r="E16" s="4">
        <v>0</v>
      </c>
      <c r="F16" s="4">
        <v>0</v>
      </c>
      <c r="G16" s="4">
        <f t="shared" si="1"/>
        <v>0</v>
      </c>
      <c r="H16" s="9">
        <v>2300</v>
      </c>
    </row>
    <row r="17" spans="1:8" x14ac:dyDescent="0.2">
      <c r="A17" s="20" t="s">
        <v>70</v>
      </c>
      <c r="B17" s="4">
        <v>944265.22</v>
      </c>
      <c r="C17" s="4">
        <v>-150000</v>
      </c>
      <c r="D17" s="4">
        <f t="shared" si="0"/>
        <v>794265.22</v>
      </c>
      <c r="E17" s="4">
        <v>188099.33</v>
      </c>
      <c r="F17" s="4">
        <v>179699.33</v>
      </c>
      <c r="G17" s="4">
        <f t="shared" si="1"/>
        <v>606165.89</v>
      </c>
      <c r="H17" s="9">
        <v>2400</v>
      </c>
    </row>
    <row r="18" spans="1:8" x14ac:dyDescent="0.2">
      <c r="A18" s="20" t="s">
        <v>71</v>
      </c>
      <c r="B18" s="4">
        <v>420000</v>
      </c>
      <c r="C18" s="4">
        <v>150000</v>
      </c>
      <c r="D18" s="4">
        <f t="shared" si="0"/>
        <v>570000</v>
      </c>
      <c r="E18" s="4">
        <v>245851.34</v>
      </c>
      <c r="F18" s="4">
        <v>217117.56</v>
      </c>
      <c r="G18" s="4">
        <f t="shared" si="1"/>
        <v>324148.66000000003</v>
      </c>
      <c r="H18" s="9">
        <v>2500</v>
      </c>
    </row>
    <row r="19" spans="1:8" x14ac:dyDescent="0.2">
      <c r="A19" s="20" t="s">
        <v>72</v>
      </c>
      <c r="B19" s="4">
        <v>266300</v>
      </c>
      <c r="C19" s="4">
        <v>0</v>
      </c>
      <c r="D19" s="4">
        <f t="shared" si="0"/>
        <v>266300</v>
      </c>
      <c r="E19" s="4">
        <v>85899.53</v>
      </c>
      <c r="F19" s="4">
        <v>48557.45</v>
      </c>
      <c r="G19" s="4">
        <f t="shared" si="1"/>
        <v>180400.47</v>
      </c>
      <c r="H19" s="9">
        <v>2600</v>
      </c>
    </row>
    <row r="20" spans="1:8" x14ac:dyDescent="0.2">
      <c r="A20" s="20" t="s">
        <v>73</v>
      </c>
      <c r="B20" s="4">
        <v>111600</v>
      </c>
      <c r="C20" s="4">
        <v>9117</v>
      </c>
      <c r="D20" s="4">
        <f t="shared" si="0"/>
        <v>120717</v>
      </c>
      <c r="E20" s="4">
        <v>46368.49</v>
      </c>
      <c r="F20" s="4">
        <v>46368.49</v>
      </c>
      <c r="G20" s="4">
        <f t="shared" si="1"/>
        <v>74348.510000000009</v>
      </c>
      <c r="H20" s="9">
        <v>2700</v>
      </c>
    </row>
    <row r="21" spans="1:8" x14ac:dyDescent="0.2">
      <c r="A21" s="20" t="s">
        <v>74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9">
        <v>2800</v>
      </c>
    </row>
    <row r="22" spans="1:8" x14ac:dyDescent="0.2">
      <c r="A22" s="20" t="s">
        <v>75</v>
      </c>
      <c r="B22" s="4">
        <v>178644.83</v>
      </c>
      <c r="C22" s="4">
        <v>0</v>
      </c>
      <c r="D22" s="4">
        <f t="shared" si="0"/>
        <v>178644.83</v>
      </c>
      <c r="E22" s="4">
        <v>6468.99</v>
      </c>
      <c r="F22" s="4">
        <v>6468.99</v>
      </c>
      <c r="G22" s="4">
        <f t="shared" si="1"/>
        <v>172175.84</v>
      </c>
      <c r="H22" s="9">
        <v>2900</v>
      </c>
    </row>
    <row r="23" spans="1:8" x14ac:dyDescent="0.2">
      <c r="A23" s="18" t="s">
        <v>59</v>
      </c>
      <c r="B23" s="14">
        <f>SUM(B24:B32)</f>
        <v>10292580.939999999</v>
      </c>
      <c r="C23" s="14">
        <f>SUM(C24:C32)</f>
        <v>-142571.62</v>
      </c>
      <c r="D23" s="14">
        <f t="shared" si="0"/>
        <v>10150009.32</v>
      </c>
      <c r="E23" s="14">
        <f>SUM(E24:E32)</f>
        <v>2662599.08</v>
      </c>
      <c r="F23" s="14">
        <f>SUM(F24:F32)</f>
        <v>2590652.3899999997</v>
      </c>
      <c r="G23" s="14">
        <f t="shared" si="1"/>
        <v>7487410.2400000002</v>
      </c>
      <c r="H23" s="19">
        <v>0</v>
      </c>
    </row>
    <row r="24" spans="1:8" x14ac:dyDescent="0.2">
      <c r="A24" s="20" t="s">
        <v>76</v>
      </c>
      <c r="B24" s="4">
        <v>8265548.5199999996</v>
      </c>
      <c r="C24" s="4">
        <v>-51117</v>
      </c>
      <c r="D24" s="4">
        <f t="shared" si="0"/>
        <v>8214431.5199999996</v>
      </c>
      <c r="E24" s="4">
        <v>2318956.2400000002</v>
      </c>
      <c r="F24" s="4">
        <v>2311209.5499999998</v>
      </c>
      <c r="G24" s="4">
        <f t="shared" si="1"/>
        <v>5895475.2799999993</v>
      </c>
      <c r="H24" s="9">
        <v>3100</v>
      </c>
    </row>
    <row r="25" spans="1:8" x14ac:dyDescent="0.2">
      <c r="A25" s="20" t="s">
        <v>77</v>
      </c>
      <c r="B25" s="4">
        <v>276251.46999999997</v>
      </c>
      <c r="C25" s="4">
        <v>0</v>
      </c>
      <c r="D25" s="4">
        <f t="shared" si="0"/>
        <v>276251.46999999997</v>
      </c>
      <c r="E25" s="4">
        <v>37000</v>
      </c>
      <c r="F25" s="4">
        <v>29000</v>
      </c>
      <c r="G25" s="4">
        <f t="shared" si="1"/>
        <v>239251.46999999997</v>
      </c>
      <c r="H25" s="9">
        <v>3200</v>
      </c>
    </row>
    <row r="26" spans="1:8" x14ac:dyDescent="0.2">
      <c r="A26" s="20" t="s">
        <v>78</v>
      </c>
      <c r="B26" s="4">
        <v>162673.41</v>
      </c>
      <c r="C26" s="4">
        <v>0</v>
      </c>
      <c r="D26" s="4">
        <f t="shared" si="0"/>
        <v>162673.41</v>
      </c>
      <c r="E26" s="4">
        <v>48506.7</v>
      </c>
      <c r="F26" s="4">
        <v>48506.7</v>
      </c>
      <c r="G26" s="4">
        <f t="shared" si="1"/>
        <v>114166.71</v>
      </c>
      <c r="H26" s="9">
        <v>3300</v>
      </c>
    </row>
    <row r="27" spans="1:8" x14ac:dyDescent="0.2">
      <c r="A27" s="20" t="s">
        <v>79</v>
      </c>
      <c r="B27" s="4">
        <v>45000</v>
      </c>
      <c r="C27" s="4">
        <v>0</v>
      </c>
      <c r="D27" s="4">
        <f t="shared" si="0"/>
        <v>45000</v>
      </c>
      <c r="E27" s="4">
        <v>16722.89</v>
      </c>
      <c r="F27" s="4">
        <v>16722.89</v>
      </c>
      <c r="G27" s="4">
        <f t="shared" si="1"/>
        <v>28277.11</v>
      </c>
      <c r="H27" s="9">
        <v>3400</v>
      </c>
    </row>
    <row r="28" spans="1:8" x14ac:dyDescent="0.2">
      <c r="A28" s="20" t="s">
        <v>80</v>
      </c>
      <c r="B28" s="4">
        <v>896799.59</v>
      </c>
      <c r="C28" s="4">
        <v>-91454.62</v>
      </c>
      <c r="D28" s="4">
        <f t="shared" si="0"/>
        <v>805344.97</v>
      </c>
      <c r="E28" s="4">
        <v>167793.98</v>
      </c>
      <c r="F28" s="4">
        <v>111593.98</v>
      </c>
      <c r="G28" s="4">
        <f t="shared" si="1"/>
        <v>637550.99</v>
      </c>
      <c r="H28" s="9">
        <v>3500</v>
      </c>
    </row>
    <row r="29" spans="1:8" x14ac:dyDescent="0.2">
      <c r="A29" s="20" t="s">
        <v>81</v>
      </c>
      <c r="B29" s="4">
        <v>50000</v>
      </c>
      <c r="C29" s="4">
        <v>0</v>
      </c>
      <c r="D29" s="4">
        <f t="shared" si="0"/>
        <v>50000</v>
      </c>
      <c r="E29" s="4">
        <v>33412.589999999997</v>
      </c>
      <c r="F29" s="4">
        <v>33412.589999999997</v>
      </c>
      <c r="G29" s="4">
        <f t="shared" si="1"/>
        <v>16587.410000000003</v>
      </c>
      <c r="H29" s="9">
        <v>3600</v>
      </c>
    </row>
    <row r="30" spans="1:8" x14ac:dyDescent="0.2">
      <c r="A30" s="20" t="s">
        <v>82</v>
      </c>
      <c r="B30" s="4">
        <v>34500</v>
      </c>
      <c r="C30" s="4">
        <v>0</v>
      </c>
      <c r="D30" s="4">
        <f t="shared" si="0"/>
        <v>34500</v>
      </c>
      <c r="E30" s="4">
        <v>161.38</v>
      </c>
      <c r="F30" s="4">
        <v>161.38</v>
      </c>
      <c r="G30" s="4">
        <f t="shared" si="1"/>
        <v>34338.620000000003</v>
      </c>
      <c r="H30" s="9">
        <v>3700</v>
      </c>
    </row>
    <row r="31" spans="1:8" x14ac:dyDescent="0.2">
      <c r="A31" s="20" t="s">
        <v>83</v>
      </c>
      <c r="B31" s="4">
        <v>30000</v>
      </c>
      <c r="C31" s="4">
        <v>0</v>
      </c>
      <c r="D31" s="4">
        <f t="shared" si="0"/>
        <v>30000</v>
      </c>
      <c r="E31" s="4">
        <v>12536.3</v>
      </c>
      <c r="F31" s="4">
        <v>12536.3</v>
      </c>
      <c r="G31" s="4">
        <f t="shared" si="1"/>
        <v>17463.7</v>
      </c>
      <c r="H31" s="9">
        <v>3800</v>
      </c>
    </row>
    <row r="32" spans="1:8" x14ac:dyDescent="0.2">
      <c r="A32" s="20" t="s">
        <v>18</v>
      </c>
      <c r="B32" s="4">
        <v>531807.94999999995</v>
      </c>
      <c r="C32" s="4">
        <v>0</v>
      </c>
      <c r="D32" s="4">
        <f t="shared" si="0"/>
        <v>531807.94999999995</v>
      </c>
      <c r="E32" s="4">
        <v>27509</v>
      </c>
      <c r="F32" s="4">
        <v>27509</v>
      </c>
      <c r="G32" s="4">
        <f t="shared" si="1"/>
        <v>504298.94999999995</v>
      </c>
      <c r="H32" s="9">
        <v>3900</v>
      </c>
    </row>
    <row r="33" spans="1:8" x14ac:dyDescent="0.2">
      <c r="A33" s="18" t="s">
        <v>124</v>
      </c>
      <c r="B33" s="14">
        <f>SUM(B34:B42)</f>
        <v>0</v>
      </c>
      <c r="C33" s="14">
        <f>SUM(C34:C42)</f>
        <v>0</v>
      </c>
      <c r="D33" s="14">
        <f t="shared" si="0"/>
        <v>0</v>
      </c>
      <c r="E33" s="14">
        <f>SUM(E34:E42)</f>
        <v>0</v>
      </c>
      <c r="F33" s="14">
        <f>SUM(F34:F42)</f>
        <v>0</v>
      </c>
      <c r="G33" s="14">
        <f t="shared" si="1"/>
        <v>0</v>
      </c>
      <c r="H33" s="19">
        <v>0</v>
      </c>
    </row>
    <row r="34" spans="1:8" x14ac:dyDescent="0.2">
      <c r="A34" s="20" t="s">
        <v>84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9">
        <v>4100</v>
      </c>
    </row>
    <row r="35" spans="1:8" x14ac:dyDescent="0.2">
      <c r="A35" s="20" t="s">
        <v>85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9">
        <v>4200</v>
      </c>
    </row>
    <row r="36" spans="1:8" x14ac:dyDescent="0.2">
      <c r="A36" s="20" t="s">
        <v>86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9">
        <v>4300</v>
      </c>
    </row>
    <row r="37" spans="1:8" x14ac:dyDescent="0.2">
      <c r="A37" s="20" t="s">
        <v>87</v>
      </c>
      <c r="B37" s="4">
        <v>0</v>
      </c>
      <c r="C37" s="4">
        <v>0</v>
      </c>
      <c r="D37" s="4">
        <f t="shared" si="0"/>
        <v>0</v>
      </c>
      <c r="E37" s="4">
        <v>0</v>
      </c>
      <c r="F37" s="4">
        <v>0</v>
      </c>
      <c r="G37" s="4">
        <f t="shared" si="1"/>
        <v>0</v>
      </c>
      <c r="H37" s="9">
        <v>4400</v>
      </c>
    </row>
    <row r="38" spans="1:8" x14ac:dyDescent="0.2">
      <c r="A38" s="20" t="s">
        <v>39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9">
        <v>4500</v>
      </c>
    </row>
    <row r="39" spans="1:8" x14ac:dyDescent="0.2">
      <c r="A39" s="20" t="s">
        <v>88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9">
        <v>4600</v>
      </c>
    </row>
    <row r="40" spans="1:8" x14ac:dyDescent="0.2">
      <c r="A40" s="20" t="s">
        <v>89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9">
        <v>4700</v>
      </c>
    </row>
    <row r="41" spans="1:8" x14ac:dyDescent="0.2">
      <c r="A41" s="20" t="s">
        <v>35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9">
        <v>4800</v>
      </c>
    </row>
    <row r="42" spans="1:8" x14ac:dyDescent="0.2">
      <c r="A42" s="20" t="s">
        <v>90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9">
        <v>4900</v>
      </c>
    </row>
    <row r="43" spans="1:8" x14ac:dyDescent="0.2">
      <c r="A43" s="18" t="s">
        <v>125</v>
      </c>
      <c r="B43" s="14">
        <f>SUM(B44:B52)</f>
        <v>646597.95000000007</v>
      </c>
      <c r="C43" s="14">
        <f>SUM(C44:C52)</f>
        <v>310000</v>
      </c>
      <c r="D43" s="14">
        <f t="shared" si="0"/>
        <v>956597.95000000007</v>
      </c>
      <c r="E43" s="14">
        <f>SUM(E44:E52)</f>
        <v>345950</v>
      </c>
      <c r="F43" s="14">
        <f>SUM(F44:F52)</f>
        <v>345950</v>
      </c>
      <c r="G43" s="14">
        <f t="shared" si="1"/>
        <v>610647.95000000007</v>
      </c>
      <c r="H43" s="19">
        <v>0</v>
      </c>
    </row>
    <row r="44" spans="1:8" x14ac:dyDescent="0.2">
      <c r="A44" s="3" t="s">
        <v>91</v>
      </c>
      <c r="B44" s="4">
        <v>91401.05</v>
      </c>
      <c r="C44" s="4">
        <v>687.93</v>
      </c>
      <c r="D44" s="4">
        <f t="shared" si="0"/>
        <v>92088.98</v>
      </c>
      <c r="E44" s="4">
        <v>33372.410000000003</v>
      </c>
      <c r="F44" s="4">
        <v>33372.410000000003</v>
      </c>
      <c r="G44" s="4">
        <f t="shared" si="1"/>
        <v>58716.569999999992</v>
      </c>
      <c r="H44" s="9">
        <v>5100</v>
      </c>
    </row>
    <row r="45" spans="1:8" x14ac:dyDescent="0.2">
      <c r="A45" s="20" t="s">
        <v>92</v>
      </c>
      <c r="B45" s="4">
        <v>0</v>
      </c>
      <c r="C45" s="4">
        <v>0</v>
      </c>
      <c r="D45" s="4">
        <f t="shared" si="0"/>
        <v>0</v>
      </c>
      <c r="E45" s="4">
        <v>0</v>
      </c>
      <c r="F45" s="4">
        <v>0</v>
      </c>
      <c r="G45" s="4">
        <f t="shared" si="1"/>
        <v>0</v>
      </c>
      <c r="H45" s="9">
        <v>5200</v>
      </c>
    </row>
    <row r="46" spans="1:8" x14ac:dyDescent="0.2">
      <c r="A46" s="20" t="s">
        <v>93</v>
      </c>
      <c r="B46" s="4">
        <v>0</v>
      </c>
      <c r="C46" s="4">
        <v>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  <c r="H46" s="9">
        <v>5300</v>
      </c>
    </row>
    <row r="47" spans="1:8" x14ac:dyDescent="0.2">
      <c r="A47" s="20" t="s">
        <v>94</v>
      </c>
      <c r="B47" s="4">
        <v>500000</v>
      </c>
      <c r="C47" s="4">
        <v>0</v>
      </c>
      <c r="D47" s="4">
        <f t="shared" si="0"/>
        <v>500000</v>
      </c>
      <c r="E47" s="4">
        <v>0</v>
      </c>
      <c r="F47" s="4">
        <v>0</v>
      </c>
      <c r="G47" s="4">
        <f t="shared" si="1"/>
        <v>500000</v>
      </c>
      <c r="H47" s="9">
        <v>5400</v>
      </c>
    </row>
    <row r="48" spans="1:8" x14ac:dyDescent="0.2">
      <c r="A48" s="20" t="s">
        <v>95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9">
        <v>5500</v>
      </c>
    </row>
    <row r="49" spans="1:8" x14ac:dyDescent="0.2">
      <c r="A49" s="20" t="s">
        <v>96</v>
      </c>
      <c r="B49" s="4">
        <v>55196.9</v>
      </c>
      <c r="C49" s="4">
        <v>309312.07</v>
      </c>
      <c r="D49" s="4">
        <f t="shared" si="0"/>
        <v>364508.97000000003</v>
      </c>
      <c r="E49" s="4">
        <v>312577.59000000003</v>
      </c>
      <c r="F49" s="4">
        <v>312577.59000000003</v>
      </c>
      <c r="G49" s="4">
        <f t="shared" si="1"/>
        <v>51931.380000000005</v>
      </c>
      <c r="H49" s="9">
        <v>5600</v>
      </c>
    </row>
    <row r="50" spans="1:8" x14ac:dyDescent="0.2">
      <c r="A50" s="20" t="s">
        <v>97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9">
        <v>5700</v>
      </c>
    </row>
    <row r="51" spans="1:8" x14ac:dyDescent="0.2">
      <c r="A51" s="20" t="s">
        <v>98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9">
        <v>5800</v>
      </c>
    </row>
    <row r="52" spans="1:8" x14ac:dyDescent="0.2">
      <c r="A52" s="20" t="s">
        <v>99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9">
        <v>5900</v>
      </c>
    </row>
    <row r="53" spans="1:8" x14ac:dyDescent="0.2">
      <c r="A53" s="18" t="s">
        <v>60</v>
      </c>
      <c r="B53" s="14">
        <f>SUM(B54:B56)</f>
        <v>218545.38</v>
      </c>
      <c r="C53" s="14">
        <f>SUM(C54:C56)</f>
        <v>-218545.38</v>
      </c>
      <c r="D53" s="14">
        <f t="shared" si="0"/>
        <v>0</v>
      </c>
      <c r="E53" s="14">
        <f>SUM(E54:E56)</f>
        <v>0</v>
      </c>
      <c r="F53" s="14">
        <f>SUM(F54:F56)</f>
        <v>0</v>
      </c>
      <c r="G53" s="14">
        <f t="shared" si="1"/>
        <v>0</v>
      </c>
      <c r="H53" s="19">
        <v>0</v>
      </c>
    </row>
    <row r="54" spans="1:8" x14ac:dyDescent="0.2">
      <c r="A54" s="20" t="s">
        <v>100</v>
      </c>
      <c r="B54" s="4">
        <v>218545.38</v>
      </c>
      <c r="C54" s="4">
        <v>-218545.38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  <c r="H54" s="9">
        <v>6100</v>
      </c>
    </row>
    <row r="55" spans="1:8" x14ac:dyDescent="0.2">
      <c r="A55" s="20" t="s">
        <v>101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  <c r="H55" s="9">
        <v>6200</v>
      </c>
    </row>
    <row r="56" spans="1:8" x14ac:dyDescent="0.2">
      <c r="A56" s="20" t="s">
        <v>102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9">
        <v>6300</v>
      </c>
    </row>
    <row r="57" spans="1:8" x14ac:dyDescent="0.2">
      <c r="A57" s="18" t="s">
        <v>126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19">
        <v>0</v>
      </c>
    </row>
    <row r="58" spans="1:8" x14ac:dyDescent="0.2">
      <c r="A58" s="20" t="s">
        <v>103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9">
        <v>7100</v>
      </c>
    </row>
    <row r="59" spans="1:8" x14ac:dyDescent="0.2">
      <c r="A59" s="20" t="s">
        <v>104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9">
        <v>7200</v>
      </c>
    </row>
    <row r="60" spans="1:8" x14ac:dyDescent="0.2">
      <c r="A60" s="20" t="s">
        <v>105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9">
        <v>7300</v>
      </c>
    </row>
    <row r="61" spans="1:8" x14ac:dyDescent="0.2">
      <c r="A61" s="20" t="s">
        <v>106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9">
        <v>7400</v>
      </c>
    </row>
    <row r="62" spans="1:8" x14ac:dyDescent="0.2">
      <c r="A62" s="20" t="s">
        <v>107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9">
        <v>7500</v>
      </c>
    </row>
    <row r="63" spans="1:8" x14ac:dyDescent="0.2">
      <c r="A63" s="20" t="s">
        <v>108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9">
        <v>7600</v>
      </c>
    </row>
    <row r="64" spans="1:8" x14ac:dyDescent="0.2">
      <c r="A64" s="20" t="s">
        <v>109</v>
      </c>
      <c r="B64" s="4">
        <v>0</v>
      </c>
      <c r="C64" s="4">
        <v>0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  <c r="H64" s="9">
        <v>7900</v>
      </c>
    </row>
    <row r="65" spans="1:8" x14ac:dyDescent="0.2">
      <c r="A65" s="18" t="s">
        <v>127</v>
      </c>
      <c r="B65" s="14">
        <f>SUM(B66:B68)</f>
        <v>0</v>
      </c>
      <c r="C65" s="14">
        <f>SUM(C66:C68)</f>
        <v>0</v>
      </c>
      <c r="D65" s="14">
        <f t="shared" si="0"/>
        <v>0</v>
      </c>
      <c r="E65" s="14">
        <f>SUM(E66:E68)</f>
        <v>0</v>
      </c>
      <c r="F65" s="14">
        <f>SUM(F66:F68)</f>
        <v>0</v>
      </c>
      <c r="G65" s="14">
        <f t="shared" si="1"/>
        <v>0</v>
      </c>
      <c r="H65" s="19">
        <v>0</v>
      </c>
    </row>
    <row r="66" spans="1:8" x14ac:dyDescent="0.2">
      <c r="A66" s="20" t="s">
        <v>36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9">
        <v>8100</v>
      </c>
    </row>
    <row r="67" spans="1:8" x14ac:dyDescent="0.2">
      <c r="A67" s="20" t="s">
        <v>37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9">
        <v>8300</v>
      </c>
    </row>
    <row r="68" spans="1:8" x14ac:dyDescent="0.2">
      <c r="A68" s="20" t="s">
        <v>38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9">
        <v>8500</v>
      </c>
    </row>
    <row r="69" spans="1:8" x14ac:dyDescent="0.2">
      <c r="A69" s="18" t="s">
        <v>61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19">
        <v>0</v>
      </c>
    </row>
    <row r="70" spans="1:8" x14ac:dyDescent="0.2">
      <c r="A70" s="20" t="s">
        <v>110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9">
        <v>9100</v>
      </c>
    </row>
    <row r="71" spans="1:8" x14ac:dyDescent="0.2">
      <c r="A71" s="20" t="s">
        <v>111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9">
        <v>9200</v>
      </c>
    </row>
    <row r="72" spans="1:8" x14ac:dyDescent="0.2">
      <c r="A72" s="20" t="s">
        <v>112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9">
        <v>9300</v>
      </c>
    </row>
    <row r="73" spans="1:8" x14ac:dyDescent="0.2">
      <c r="A73" s="20" t="s">
        <v>113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9">
        <v>9400</v>
      </c>
    </row>
    <row r="74" spans="1:8" x14ac:dyDescent="0.2">
      <c r="A74" s="20" t="s">
        <v>114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9">
        <v>9500</v>
      </c>
    </row>
    <row r="75" spans="1:8" x14ac:dyDescent="0.2">
      <c r="A75" s="20" t="s">
        <v>115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9">
        <v>9600</v>
      </c>
    </row>
    <row r="76" spans="1:8" x14ac:dyDescent="0.2">
      <c r="A76" s="21" t="s">
        <v>116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9">
        <v>9900</v>
      </c>
    </row>
    <row r="77" spans="1:8" x14ac:dyDescent="0.2">
      <c r="A77" s="10" t="s">
        <v>50</v>
      </c>
      <c r="B77" s="16">
        <f t="shared" ref="B77:G77" si="4">SUM(B5+B13+B23+B33+B43+B53+B57+B65+B69)</f>
        <v>27068002</v>
      </c>
      <c r="C77" s="16">
        <f t="shared" si="4"/>
        <v>0</v>
      </c>
      <c r="D77" s="16">
        <f t="shared" si="4"/>
        <v>27068002</v>
      </c>
      <c r="E77" s="16">
        <f t="shared" si="4"/>
        <v>5669959.7199999997</v>
      </c>
      <c r="F77" s="16">
        <f t="shared" si="4"/>
        <v>5519600.3099999996</v>
      </c>
      <c r="G77" s="16">
        <f t="shared" si="4"/>
        <v>21398042.279999997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sqref="A1:H1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0" t="s">
        <v>130</v>
      </c>
      <c r="B1" s="27"/>
      <c r="C1" s="27"/>
      <c r="D1" s="27"/>
      <c r="E1" s="27"/>
      <c r="F1" s="27"/>
      <c r="G1" s="27"/>
      <c r="H1" s="28"/>
    </row>
    <row r="2" spans="1:8" x14ac:dyDescent="0.2">
      <c r="A2" s="37" t="s">
        <v>51</v>
      </c>
      <c r="B2" s="29"/>
      <c r="C2" s="30" t="s">
        <v>57</v>
      </c>
      <c r="D2" s="27"/>
      <c r="E2" s="27"/>
      <c r="F2" s="27"/>
      <c r="G2" s="28"/>
      <c r="H2" s="31" t="s">
        <v>56</v>
      </c>
    </row>
    <row r="3" spans="1:8" ht="24.95" customHeight="1" x14ac:dyDescent="0.2">
      <c r="A3" s="38"/>
      <c r="B3" s="32"/>
      <c r="C3" s="33" t="s">
        <v>52</v>
      </c>
      <c r="D3" s="33" t="s">
        <v>117</v>
      </c>
      <c r="E3" s="33" t="s">
        <v>53</v>
      </c>
      <c r="F3" s="33" t="s">
        <v>54</v>
      </c>
      <c r="G3" s="33" t="s">
        <v>55</v>
      </c>
      <c r="H3" s="34"/>
    </row>
    <row r="4" spans="1:8" x14ac:dyDescent="0.2">
      <c r="A4" s="39"/>
      <c r="B4" s="35"/>
      <c r="C4" s="36">
        <v>1</v>
      </c>
      <c r="D4" s="36">
        <v>2</v>
      </c>
      <c r="E4" s="36" t="s">
        <v>118</v>
      </c>
      <c r="F4" s="36">
        <v>4</v>
      </c>
      <c r="G4" s="36">
        <v>5</v>
      </c>
      <c r="H4" s="36" t="s">
        <v>119</v>
      </c>
    </row>
    <row r="5" spans="1:8" x14ac:dyDescent="0.2">
      <c r="A5" s="2"/>
      <c r="B5" s="5" t="s">
        <v>0</v>
      </c>
      <c r="C5" s="4">
        <v>26202858.670000002</v>
      </c>
      <c r="D5" s="4">
        <v>-91454.62</v>
      </c>
      <c r="E5" s="4">
        <f>C5+D5</f>
        <v>26111404.050000001</v>
      </c>
      <c r="F5" s="4">
        <v>5324009.72</v>
      </c>
      <c r="G5" s="4">
        <v>5173650.3099999996</v>
      </c>
      <c r="H5" s="4">
        <f>E5-F5</f>
        <v>20787394.330000002</v>
      </c>
    </row>
    <row r="6" spans="1:8" x14ac:dyDescent="0.2">
      <c r="A6" s="2"/>
      <c r="B6" s="5" t="s">
        <v>1</v>
      </c>
      <c r="C6" s="4">
        <v>865143.33</v>
      </c>
      <c r="D6" s="4">
        <v>91454.62</v>
      </c>
      <c r="E6" s="4">
        <f>C6+D6</f>
        <v>956597.95</v>
      </c>
      <c r="F6" s="4">
        <v>345950</v>
      </c>
      <c r="G6" s="4">
        <v>345950</v>
      </c>
      <c r="H6" s="4">
        <f>E6-F6</f>
        <v>610647.94999999995</v>
      </c>
    </row>
    <row r="7" spans="1:8" x14ac:dyDescent="0.2">
      <c r="A7" s="2"/>
      <c r="B7" s="5" t="s">
        <v>2</v>
      </c>
      <c r="C7" s="4">
        <v>0</v>
      </c>
      <c r="D7" s="4">
        <v>0</v>
      </c>
      <c r="E7" s="4">
        <f>C7+D7</f>
        <v>0</v>
      </c>
      <c r="F7" s="4">
        <v>0</v>
      </c>
      <c r="G7" s="4">
        <v>0</v>
      </c>
      <c r="H7" s="4">
        <f>E7-F7</f>
        <v>0</v>
      </c>
    </row>
    <row r="8" spans="1:8" x14ac:dyDescent="0.2">
      <c r="A8" s="2"/>
      <c r="B8" s="5" t="s">
        <v>39</v>
      </c>
      <c r="C8" s="4">
        <v>0</v>
      </c>
      <c r="D8" s="4">
        <v>0</v>
      </c>
      <c r="E8" s="4">
        <f>C8+D8</f>
        <v>0</v>
      </c>
      <c r="F8" s="4">
        <v>0</v>
      </c>
      <c r="G8" s="4">
        <v>0</v>
      </c>
      <c r="H8" s="4">
        <f>E8-F8</f>
        <v>0</v>
      </c>
    </row>
    <row r="9" spans="1:8" x14ac:dyDescent="0.2">
      <c r="A9" s="2"/>
      <c r="B9" s="12" t="s">
        <v>36</v>
      </c>
      <c r="C9" s="15">
        <v>0</v>
      </c>
      <c r="D9" s="15">
        <v>0</v>
      </c>
      <c r="E9" s="15">
        <f>C9+D9</f>
        <v>0</v>
      </c>
      <c r="F9" s="15">
        <v>0</v>
      </c>
      <c r="G9" s="15">
        <v>0</v>
      </c>
      <c r="H9" s="15">
        <f>E9-F9</f>
        <v>0</v>
      </c>
    </row>
    <row r="10" spans="1:8" x14ac:dyDescent="0.2">
      <c r="A10" s="6"/>
      <c r="B10" s="10" t="s">
        <v>50</v>
      </c>
      <c r="C10" s="16">
        <f t="shared" ref="C10:H10" si="0">SUM(C5+C6+C7+C8+C9)</f>
        <v>27068002</v>
      </c>
      <c r="D10" s="16">
        <f t="shared" si="0"/>
        <v>0</v>
      </c>
      <c r="E10" s="16">
        <f t="shared" si="0"/>
        <v>27068002</v>
      </c>
      <c r="F10" s="16">
        <f t="shared" si="0"/>
        <v>5669959.7199999997</v>
      </c>
      <c r="G10" s="16">
        <f t="shared" si="0"/>
        <v>5519600.3099999996</v>
      </c>
      <c r="H10" s="16">
        <f t="shared" si="0"/>
        <v>21398042.280000001</v>
      </c>
    </row>
    <row r="12" spans="1:8" x14ac:dyDescent="0.2">
      <c r="A12" s="1" t="s">
        <v>120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4.75" customHeight="1" x14ac:dyDescent="0.2">
      <c r="A1" s="30" t="s">
        <v>140</v>
      </c>
      <c r="B1" s="27"/>
      <c r="C1" s="27"/>
      <c r="D1" s="27"/>
      <c r="E1" s="27"/>
      <c r="F1" s="27"/>
      <c r="G1" s="28"/>
    </row>
    <row r="2" spans="1:7" x14ac:dyDescent="0.2">
      <c r="A2" s="29" t="s">
        <v>51</v>
      </c>
      <c r="B2" s="30" t="s">
        <v>57</v>
      </c>
      <c r="C2" s="27"/>
      <c r="D2" s="27"/>
      <c r="E2" s="27"/>
      <c r="F2" s="28"/>
      <c r="G2" s="31" t="s">
        <v>56</v>
      </c>
    </row>
    <row r="3" spans="1:7" ht="24.95" customHeight="1" x14ac:dyDescent="0.2">
      <c r="A3" s="32"/>
      <c r="B3" s="33" t="s">
        <v>52</v>
      </c>
      <c r="C3" s="33" t="s">
        <v>117</v>
      </c>
      <c r="D3" s="33" t="s">
        <v>53</v>
      </c>
      <c r="E3" s="33" t="s">
        <v>54</v>
      </c>
      <c r="F3" s="33" t="s">
        <v>55</v>
      </c>
      <c r="G3" s="34"/>
    </row>
    <row r="4" spans="1:7" x14ac:dyDescent="0.2">
      <c r="A4" s="35"/>
      <c r="B4" s="36">
        <v>1</v>
      </c>
      <c r="C4" s="36">
        <v>2</v>
      </c>
      <c r="D4" s="36" t="s">
        <v>118</v>
      </c>
      <c r="E4" s="36">
        <v>4</v>
      </c>
      <c r="F4" s="36">
        <v>5</v>
      </c>
      <c r="G4" s="36" t="s">
        <v>119</v>
      </c>
    </row>
    <row r="5" spans="1:7" x14ac:dyDescent="0.2">
      <c r="A5" s="22"/>
      <c r="B5" s="7"/>
      <c r="C5" s="7"/>
      <c r="D5" s="7"/>
      <c r="E5" s="7"/>
      <c r="F5" s="7"/>
      <c r="G5" s="7"/>
    </row>
    <row r="6" spans="1:7" x14ac:dyDescent="0.2">
      <c r="A6" s="23" t="s">
        <v>131</v>
      </c>
      <c r="B6" s="4">
        <v>2014322.77</v>
      </c>
      <c r="C6" s="4">
        <v>0</v>
      </c>
      <c r="D6" s="4">
        <f>B6+C6</f>
        <v>2014322.77</v>
      </c>
      <c r="E6" s="4">
        <v>223865.7</v>
      </c>
      <c r="F6" s="4">
        <v>223865.7</v>
      </c>
      <c r="G6" s="4">
        <f>D6-E6</f>
        <v>1790457.07</v>
      </c>
    </row>
    <row r="7" spans="1:7" x14ac:dyDescent="0.2">
      <c r="A7" s="23" t="s">
        <v>132</v>
      </c>
      <c r="B7" s="4">
        <v>3546769.14</v>
      </c>
      <c r="C7" s="4">
        <v>0</v>
      </c>
      <c r="D7" s="4">
        <f t="shared" ref="D7:D12" si="0">B7+C7</f>
        <v>3546769.14</v>
      </c>
      <c r="E7" s="4">
        <v>715854.95</v>
      </c>
      <c r="F7" s="4">
        <v>701335.33</v>
      </c>
      <c r="G7" s="4">
        <f t="shared" ref="G7:G12" si="1">D7-E7</f>
        <v>2830914.1900000004</v>
      </c>
    </row>
    <row r="8" spans="1:7" x14ac:dyDescent="0.2">
      <c r="A8" s="23" t="s">
        <v>133</v>
      </c>
      <c r="B8" s="4">
        <v>426075.94</v>
      </c>
      <c r="C8" s="4">
        <v>0</v>
      </c>
      <c r="D8" s="4">
        <f t="shared" si="0"/>
        <v>426075.94</v>
      </c>
      <c r="E8" s="4">
        <v>84650.72</v>
      </c>
      <c r="F8" s="4">
        <v>84650.72</v>
      </c>
      <c r="G8" s="4">
        <f t="shared" si="1"/>
        <v>341425.22</v>
      </c>
    </row>
    <row r="9" spans="1:7" x14ac:dyDescent="0.2">
      <c r="A9" s="23" t="s">
        <v>134</v>
      </c>
      <c r="B9" s="4">
        <v>3305458.26</v>
      </c>
      <c r="C9" s="4">
        <v>0</v>
      </c>
      <c r="D9" s="4">
        <f t="shared" si="0"/>
        <v>3305458.26</v>
      </c>
      <c r="E9" s="4">
        <v>523583.71</v>
      </c>
      <c r="F9" s="4">
        <v>523583.71</v>
      </c>
      <c r="G9" s="4">
        <f t="shared" si="1"/>
        <v>2781874.55</v>
      </c>
    </row>
    <row r="10" spans="1:7" x14ac:dyDescent="0.2">
      <c r="A10" s="23" t="s">
        <v>135</v>
      </c>
      <c r="B10" s="4">
        <v>713872.01</v>
      </c>
      <c r="C10" s="4">
        <v>0</v>
      </c>
      <c r="D10" s="4">
        <f t="shared" si="0"/>
        <v>713872.01</v>
      </c>
      <c r="E10" s="4">
        <v>19667.22</v>
      </c>
      <c r="F10" s="4">
        <v>19667.22</v>
      </c>
      <c r="G10" s="4">
        <f t="shared" si="1"/>
        <v>694204.79</v>
      </c>
    </row>
    <row r="11" spans="1:7" x14ac:dyDescent="0.2">
      <c r="A11" s="23" t="s">
        <v>136</v>
      </c>
      <c r="B11" s="4">
        <v>10428393.869999999</v>
      </c>
      <c r="C11" s="4">
        <v>0</v>
      </c>
      <c r="D11" s="4">
        <f t="shared" si="0"/>
        <v>10428393.869999999</v>
      </c>
      <c r="E11" s="4">
        <v>2935772.67</v>
      </c>
      <c r="F11" s="4">
        <v>2844729.52</v>
      </c>
      <c r="G11" s="4">
        <f t="shared" si="1"/>
        <v>7492621.1999999993</v>
      </c>
    </row>
    <row r="12" spans="1:7" x14ac:dyDescent="0.2">
      <c r="A12" s="23" t="s">
        <v>137</v>
      </c>
      <c r="B12" s="4">
        <v>2326480.48</v>
      </c>
      <c r="C12" s="4">
        <v>0</v>
      </c>
      <c r="D12" s="4">
        <f t="shared" si="0"/>
        <v>2326480.48</v>
      </c>
      <c r="E12" s="4">
        <v>362253.78</v>
      </c>
      <c r="F12" s="4">
        <v>334155.46000000002</v>
      </c>
      <c r="G12" s="4">
        <f t="shared" si="1"/>
        <v>1964226.7</v>
      </c>
    </row>
    <row r="13" spans="1:7" x14ac:dyDescent="0.2">
      <c r="A13" s="23" t="s">
        <v>138</v>
      </c>
      <c r="B13" s="4">
        <v>3137759.83</v>
      </c>
      <c r="C13" s="4">
        <v>0</v>
      </c>
      <c r="D13" s="4">
        <f t="shared" ref="D13" si="2">B13+C13</f>
        <v>3137759.83</v>
      </c>
      <c r="E13" s="4">
        <v>619982.18999999994</v>
      </c>
      <c r="F13" s="4">
        <v>603283.87</v>
      </c>
      <c r="G13" s="4">
        <f t="shared" ref="G13" si="3">D13-E13</f>
        <v>2517777.64</v>
      </c>
    </row>
    <row r="14" spans="1:7" x14ac:dyDescent="0.2">
      <c r="A14" s="23" t="s">
        <v>139</v>
      </c>
      <c r="B14" s="4">
        <v>1168869.7</v>
      </c>
      <c r="C14" s="4">
        <v>0</v>
      </c>
      <c r="D14" s="4">
        <f t="shared" ref="D14" si="4">B14+C14</f>
        <v>1168869.7</v>
      </c>
      <c r="E14" s="4">
        <v>184328.78</v>
      </c>
      <c r="F14" s="4">
        <v>184328.78</v>
      </c>
      <c r="G14" s="4">
        <f t="shared" ref="G14" si="5">D14-E14</f>
        <v>984540.91999999993</v>
      </c>
    </row>
    <row r="15" spans="1:7" x14ac:dyDescent="0.2">
      <c r="A15" s="23"/>
      <c r="B15" s="4"/>
      <c r="C15" s="4"/>
      <c r="D15" s="4"/>
      <c r="E15" s="4"/>
      <c r="F15" s="4"/>
      <c r="G15" s="4"/>
    </row>
    <row r="16" spans="1:7" x14ac:dyDescent="0.2">
      <c r="A16" s="11" t="s">
        <v>50</v>
      </c>
      <c r="B16" s="17">
        <f t="shared" ref="B16:G16" si="6">SUM(B6:B15)</f>
        <v>27068001.999999996</v>
      </c>
      <c r="C16" s="17">
        <f t="shared" si="6"/>
        <v>0</v>
      </c>
      <c r="D16" s="17">
        <f t="shared" si="6"/>
        <v>27068001.999999996</v>
      </c>
      <c r="E16" s="17">
        <f t="shared" si="6"/>
        <v>5669959.7199999997</v>
      </c>
      <c r="F16" s="17">
        <f t="shared" si="6"/>
        <v>5519600.3100000005</v>
      </c>
      <c r="G16" s="17">
        <f t="shared" si="6"/>
        <v>21398042.280000001</v>
      </c>
    </row>
    <row r="19" spans="1:7" ht="45" customHeight="1" x14ac:dyDescent="0.2">
      <c r="A19" s="30" t="s">
        <v>141</v>
      </c>
      <c r="B19" s="27"/>
      <c r="C19" s="27"/>
      <c r="D19" s="27"/>
      <c r="E19" s="27"/>
      <c r="F19" s="27"/>
      <c r="G19" s="28"/>
    </row>
    <row r="20" spans="1:7" x14ac:dyDescent="0.2">
      <c r="A20" s="29" t="s">
        <v>51</v>
      </c>
      <c r="B20" s="30" t="s">
        <v>57</v>
      </c>
      <c r="C20" s="27"/>
      <c r="D20" s="27"/>
      <c r="E20" s="27"/>
      <c r="F20" s="28"/>
      <c r="G20" s="31" t="s">
        <v>56</v>
      </c>
    </row>
    <row r="21" spans="1:7" ht="22.5" x14ac:dyDescent="0.2">
      <c r="A21" s="32"/>
      <c r="B21" s="33" t="s">
        <v>52</v>
      </c>
      <c r="C21" s="33" t="s">
        <v>117</v>
      </c>
      <c r="D21" s="33" t="s">
        <v>53</v>
      </c>
      <c r="E21" s="33" t="s">
        <v>54</v>
      </c>
      <c r="F21" s="33" t="s">
        <v>55</v>
      </c>
      <c r="G21" s="34"/>
    </row>
    <row r="22" spans="1:7" x14ac:dyDescent="0.2">
      <c r="A22" s="35"/>
      <c r="B22" s="36">
        <v>1</v>
      </c>
      <c r="C22" s="36">
        <v>2</v>
      </c>
      <c r="D22" s="36" t="s">
        <v>118</v>
      </c>
      <c r="E22" s="36">
        <v>4</v>
      </c>
      <c r="F22" s="36">
        <v>5</v>
      </c>
      <c r="G22" s="36" t="s">
        <v>119</v>
      </c>
    </row>
    <row r="23" spans="1:7" x14ac:dyDescent="0.2">
      <c r="A23" s="24" t="s">
        <v>8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>D23-E23</f>
        <v>0</v>
      </c>
    </row>
    <row r="24" spans="1:7" x14ac:dyDescent="0.2">
      <c r="A24" s="24" t="s">
        <v>9</v>
      </c>
      <c r="B24" s="4">
        <v>0</v>
      </c>
      <c r="C24" s="4">
        <v>0</v>
      </c>
      <c r="D24" s="4">
        <f t="shared" ref="D24:D26" si="7">B24+C24</f>
        <v>0</v>
      </c>
      <c r="E24" s="4">
        <v>0</v>
      </c>
      <c r="F24" s="4">
        <v>0</v>
      </c>
      <c r="G24" s="4">
        <f t="shared" ref="G24:G26" si="8">D24-E24</f>
        <v>0</v>
      </c>
    </row>
    <row r="25" spans="1:7" x14ac:dyDescent="0.2">
      <c r="A25" s="24" t="s">
        <v>10</v>
      </c>
      <c r="B25" s="4">
        <v>0</v>
      </c>
      <c r="C25" s="4">
        <v>0</v>
      </c>
      <c r="D25" s="4">
        <f t="shared" si="7"/>
        <v>0</v>
      </c>
      <c r="E25" s="4">
        <v>0</v>
      </c>
      <c r="F25" s="4">
        <v>0</v>
      </c>
      <c r="G25" s="4">
        <f t="shared" si="8"/>
        <v>0</v>
      </c>
    </row>
    <row r="26" spans="1:7" x14ac:dyDescent="0.2">
      <c r="A26" s="24" t="s">
        <v>121</v>
      </c>
      <c r="B26" s="4">
        <v>0</v>
      </c>
      <c r="C26" s="4">
        <v>0</v>
      </c>
      <c r="D26" s="4">
        <f t="shared" si="7"/>
        <v>0</v>
      </c>
      <c r="E26" s="4">
        <v>0</v>
      </c>
      <c r="F26" s="4">
        <v>0</v>
      </c>
      <c r="G26" s="4">
        <f t="shared" si="8"/>
        <v>0</v>
      </c>
    </row>
    <row r="27" spans="1:7" x14ac:dyDescent="0.2">
      <c r="A27" s="11" t="s">
        <v>50</v>
      </c>
      <c r="B27" s="17">
        <f t="shared" ref="B27:G27" si="9">SUM(B23:B26)</f>
        <v>0</v>
      </c>
      <c r="C27" s="17">
        <f t="shared" si="9"/>
        <v>0</v>
      </c>
      <c r="D27" s="17">
        <f t="shared" si="9"/>
        <v>0</v>
      </c>
      <c r="E27" s="17">
        <f t="shared" si="9"/>
        <v>0</v>
      </c>
      <c r="F27" s="17">
        <f t="shared" si="9"/>
        <v>0</v>
      </c>
      <c r="G27" s="17">
        <f t="shared" si="9"/>
        <v>0</v>
      </c>
    </row>
    <row r="30" spans="1:7" ht="45" customHeight="1" x14ac:dyDescent="0.2">
      <c r="A30" s="30" t="s">
        <v>142</v>
      </c>
      <c r="B30" s="27"/>
      <c r="C30" s="27"/>
      <c r="D30" s="27"/>
      <c r="E30" s="27"/>
      <c r="F30" s="27"/>
      <c r="G30" s="28"/>
    </row>
    <row r="31" spans="1:7" x14ac:dyDescent="0.2">
      <c r="A31" s="29" t="s">
        <v>51</v>
      </c>
      <c r="B31" s="30" t="s">
        <v>57</v>
      </c>
      <c r="C31" s="27"/>
      <c r="D31" s="27"/>
      <c r="E31" s="27"/>
      <c r="F31" s="28"/>
      <c r="G31" s="31" t="s">
        <v>56</v>
      </c>
    </row>
    <row r="32" spans="1:7" ht="22.5" x14ac:dyDescent="0.2">
      <c r="A32" s="32"/>
      <c r="B32" s="33" t="s">
        <v>52</v>
      </c>
      <c r="C32" s="33" t="s">
        <v>117</v>
      </c>
      <c r="D32" s="33" t="s">
        <v>53</v>
      </c>
      <c r="E32" s="33" t="s">
        <v>54</v>
      </c>
      <c r="F32" s="33" t="s">
        <v>55</v>
      </c>
      <c r="G32" s="34"/>
    </row>
    <row r="33" spans="1:7" x14ac:dyDescent="0.2">
      <c r="A33" s="35"/>
      <c r="B33" s="36">
        <v>1</v>
      </c>
      <c r="C33" s="36">
        <v>2</v>
      </c>
      <c r="D33" s="36" t="s">
        <v>118</v>
      </c>
      <c r="E33" s="36">
        <v>4</v>
      </c>
      <c r="F33" s="36">
        <v>5</v>
      </c>
      <c r="G33" s="36" t="s">
        <v>119</v>
      </c>
    </row>
    <row r="34" spans="1:7" x14ac:dyDescent="0.2">
      <c r="A34" s="25" t="s">
        <v>12</v>
      </c>
      <c r="B34" s="4">
        <v>27068002</v>
      </c>
      <c r="C34" s="4">
        <v>0</v>
      </c>
      <c r="D34" s="4">
        <f t="shared" ref="D34:D40" si="10">B34+C34</f>
        <v>27068002</v>
      </c>
      <c r="E34" s="4">
        <v>5669959.7199999997</v>
      </c>
      <c r="F34" s="4">
        <v>5519600.3099999996</v>
      </c>
      <c r="G34" s="4">
        <f t="shared" ref="G34:G40" si="11">D34-E34</f>
        <v>21398042.280000001</v>
      </c>
    </row>
    <row r="35" spans="1:7" x14ac:dyDescent="0.2">
      <c r="A35" s="25" t="s">
        <v>11</v>
      </c>
      <c r="B35" s="4">
        <v>0</v>
      </c>
      <c r="C35" s="4">
        <v>0</v>
      </c>
      <c r="D35" s="4">
        <f t="shared" si="10"/>
        <v>0</v>
      </c>
      <c r="E35" s="4">
        <v>0</v>
      </c>
      <c r="F35" s="4">
        <v>0</v>
      </c>
      <c r="G35" s="4">
        <f t="shared" si="11"/>
        <v>0</v>
      </c>
    </row>
    <row r="36" spans="1:7" x14ac:dyDescent="0.2">
      <c r="A36" s="25" t="s">
        <v>13</v>
      </c>
      <c r="B36" s="4">
        <v>0</v>
      </c>
      <c r="C36" s="4">
        <v>0</v>
      </c>
      <c r="D36" s="4">
        <f t="shared" si="10"/>
        <v>0</v>
      </c>
      <c r="E36" s="4">
        <v>0</v>
      </c>
      <c r="F36" s="4">
        <v>0</v>
      </c>
      <c r="G36" s="4">
        <f t="shared" si="11"/>
        <v>0</v>
      </c>
    </row>
    <row r="37" spans="1:7" x14ac:dyDescent="0.2">
      <c r="A37" s="25" t="s">
        <v>25</v>
      </c>
      <c r="B37" s="4">
        <v>0</v>
      </c>
      <c r="C37" s="4">
        <v>0</v>
      </c>
      <c r="D37" s="4">
        <f t="shared" si="10"/>
        <v>0</v>
      </c>
      <c r="E37" s="4">
        <v>0</v>
      </c>
      <c r="F37" s="4">
        <v>0</v>
      </c>
      <c r="G37" s="4">
        <f t="shared" si="11"/>
        <v>0</v>
      </c>
    </row>
    <row r="38" spans="1:7" ht="11.25" customHeight="1" x14ac:dyDescent="0.2">
      <c r="A38" s="25" t="s">
        <v>26</v>
      </c>
      <c r="B38" s="4">
        <v>0</v>
      </c>
      <c r="C38" s="4">
        <v>0</v>
      </c>
      <c r="D38" s="4">
        <f t="shared" si="10"/>
        <v>0</v>
      </c>
      <c r="E38" s="4">
        <v>0</v>
      </c>
      <c r="F38" s="4">
        <v>0</v>
      </c>
      <c r="G38" s="4">
        <f t="shared" si="11"/>
        <v>0</v>
      </c>
    </row>
    <row r="39" spans="1:7" x14ac:dyDescent="0.2">
      <c r="A39" s="25" t="s">
        <v>128</v>
      </c>
      <c r="B39" s="4">
        <v>0</v>
      </c>
      <c r="C39" s="4">
        <v>0</v>
      </c>
      <c r="D39" s="4">
        <f t="shared" si="10"/>
        <v>0</v>
      </c>
      <c r="E39" s="4">
        <v>0</v>
      </c>
      <c r="F39" s="4">
        <v>0</v>
      </c>
      <c r="G39" s="4">
        <f t="shared" si="11"/>
        <v>0</v>
      </c>
    </row>
    <row r="40" spans="1:7" x14ac:dyDescent="0.2">
      <c r="A40" s="25" t="s">
        <v>14</v>
      </c>
      <c r="B40" s="4">
        <v>0</v>
      </c>
      <c r="C40" s="4">
        <v>0</v>
      </c>
      <c r="D40" s="4">
        <f t="shared" si="10"/>
        <v>0</v>
      </c>
      <c r="E40" s="4">
        <v>0</v>
      </c>
      <c r="F40" s="4">
        <v>0</v>
      </c>
      <c r="G40" s="4">
        <f t="shared" si="11"/>
        <v>0</v>
      </c>
    </row>
    <row r="41" spans="1:7" x14ac:dyDescent="0.2">
      <c r="A41" s="11" t="s">
        <v>50</v>
      </c>
      <c r="B41" s="17">
        <f t="shared" ref="B41:G41" si="12">SUM(B34:B40)</f>
        <v>27068002</v>
      </c>
      <c r="C41" s="17">
        <f t="shared" si="12"/>
        <v>0</v>
      </c>
      <c r="D41" s="17">
        <f t="shared" si="12"/>
        <v>27068002</v>
      </c>
      <c r="E41" s="17">
        <f t="shared" si="12"/>
        <v>5669959.7199999997</v>
      </c>
      <c r="F41" s="17">
        <f t="shared" si="12"/>
        <v>5519600.3099999996</v>
      </c>
      <c r="G41" s="17">
        <f t="shared" si="12"/>
        <v>21398042.280000001</v>
      </c>
    </row>
    <row r="43" spans="1:7" x14ac:dyDescent="0.2">
      <c r="A43" s="1" t="s">
        <v>120</v>
      </c>
    </row>
  </sheetData>
  <sheetProtection formatCells="0" formatColumns="0" formatRows="0" insertRows="0" deleteRows="0" autoFilter="0"/>
  <mergeCells count="12">
    <mergeCell ref="B31:F31"/>
    <mergeCell ref="G31:G32"/>
    <mergeCell ref="B20:F20"/>
    <mergeCell ref="G20:G21"/>
    <mergeCell ref="A30:G30"/>
    <mergeCell ref="A20:A22"/>
    <mergeCell ref="A31:A33"/>
    <mergeCell ref="B2:F2"/>
    <mergeCell ref="G2:G3"/>
    <mergeCell ref="A1:G1"/>
    <mergeCell ref="A19:G19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A6" sqref="A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0" t="s">
        <v>143</v>
      </c>
      <c r="B1" s="27"/>
      <c r="C1" s="27"/>
      <c r="D1" s="27"/>
      <c r="E1" s="27"/>
      <c r="F1" s="27"/>
      <c r="G1" s="28"/>
    </row>
    <row r="2" spans="1:7" x14ac:dyDescent="0.2">
      <c r="A2" s="29" t="s">
        <v>51</v>
      </c>
      <c r="B2" s="30" t="s">
        <v>57</v>
      </c>
      <c r="C2" s="27"/>
      <c r="D2" s="27"/>
      <c r="E2" s="27"/>
      <c r="F2" s="28"/>
      <c r="G2" s="31" t="s">
        <v>56</v>
      </c>
    </row>
    <row r="3" spans="1:7" ht="24.95" customHeight="1" x14ac:dyDescent="0.2">
      <c r="A3" s="32"/>
      <c r="B3" s="33" t="s">
        <v>52</v>
      </c>
      <c r="C3" s="33" t="s">
        <v>117</v>
      </c>
      <c r="D3" s="33" t="s">
        <v>53</v>
      </c>
      <c r="E3" s="33" t="s">
        <v>54</v>
      </c>
      <c r="F3" s="33" t="s">
        <v>55</v>
      </c>
      <c r="G3" s="34"/>
    </row>
    <row r="4" spans="1:7" x14ac:dyDescent="0.2">
      <c r="A4" s="35"/>
      <c r="B4" s="36">
        <v>1</v>
      </c>
      <c r="C4" s="36">
        <v>2</v>
      </c>
      <c r="D4" s="36" t="s">
        <v>118</v>
      </c>
      <c r="E4" s="36">
        <v>4</v>
      </c>
      <c r="F4" s="36">
        <v>5</v>
      </c>
      <c r="G4" s="36" t="s">
        <v>119</v>
      </c>
    </row>
    <row r="5" spans="1:7" x14ac:dyDescent="0.2">
      <c r="A5" s="8" t="s">
        <v>15</v>
      </c>
      <c r="B5" s="14">
        <f t="shared" ref="B5:G5" si="0">SUM(B6:B13)</f>
        <v>3972845.08</v>
      </c>
      <c r="C5" s="14">
        <f t="shared" si="0"/>
        <v>0</v>
      </c>
      <c r="D5" s="14">
        <f t="shared" si="0"/>
        <v>3972845.08</v>
      </c>
      <c r="E5" s="14">
        <f t="shared" si="0"/>
        <v>800505.66999999993</v>
      </c>
      <c r="F5" s="14">
        <f t="shared" si="0"/>
        <v>785986.04999999993</v>
      </c>
      <c r="G5" s="14">
        <f t="shared" si="0"/>
        <v>3172339.41</v>
      </c>
    </row>
    <row r="6" spans="1:7" x14ac:dyDescent="0.2">
      <c r="A6" s="26" t="s">
        <v>40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26" t="s">
        <v>16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26" t="s">
        <v>122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26" t="s">
        <v>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26" t="s">
        <v>22</v>
      </c>
      <c r="B10" s="4">
        <v>3546769.14</v>
      </c>
      <c r="C10" s="4">
        <v>0</v>
      </c>
      <c r="D10" s="4">
        <f t="shared" si="1"/>
        <v>3546769.14</v>
      </c>
      <c r="E10" s="4">
        <v>715854.95</v>
      </c>
      <c r="F10" s="4">
        <v>701335.33</v>
      </c>
      <c r="G10" s="4">
        <f t="shared" si="2"/>
        <v>2830914.1900000004</v>
      </c>
    </row>
    <row r="11" spans="1:7" x14ac:dyDescent="0.2">
      <c r="A11" s="26" t="s">
        <v>17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6" t="s">
        <v>41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6" t="s">
        <v>18</v>
      </c>
      <c r="B13" s="4">
        <v>426075.94</v>
      </c>
      <c r="C13" s="4">
        <v>0</v>
      </c>
      <c r="D13" s="4">
        <f t="shared" si="1"/>
        <v>426075.94</v>
      </c>
      <c r="E13" s="4">
        <v>84650.72</v>
      </c>
      <c r="F13" s="4">
        <v>84650.72</v>
      </c>
      <c r="G13" s="4">
        <f t="shared" si="2"/>
        <v>341425.22</v>
      </c>
    </row>
    <row r="14" spans="1:7" x14ac:dyDescent="0.2">
      <c r="A14" s="8" t="s">
        <v>19</v>
      </c>
      <c r="B14" s="14">
        <f t="shared" ref="B14:G14" si="3">SUM(B15:B21)</f>
        <v>23095156.919999998</v>
      </c>
      <c r="C14" s="14">
        <f t="shared" si="3"/>
        <v>0</v>
      </c>
      <c r="D14" s="14">
        <f t="shared" si="3"/>
        <v>23095156.919999998</v>
      </c>
      <c r="E14" s="14">
        <f t="shared" si="3"/>
        <v>4869454.0500000007</v>
      </c>
      <c r="F14" s="14">
        <f t="shared" si="3"/>
        <v>4733614.26</v>
      </c>
      <c r="G14" s="14">
        <f t="shared" si="3"/>
        <v>18225702.869999997</v>
      </c>
    </row>
    <row r="15" spans="1:7" x14ac:dyDescent="0.2">
      <c r="A15" s="26" t="s">
        <v>42</v>
      </c>
      <c r="B15" s="4">
        <v>3183192.47</v>
      </c>
      <c r="C15" s="4">
        <v>0</v>
      </c>
      <c r="D15" s="4">
        <f>B15+C15</f>
        <v>3183192.47</v>
      </c>
      <c r="E15" s="4">
        <v>408194.48</v>
      </c>
      <c r="F15" s="4">
        <v>408194.48</v>
      </c>
      <c r="G15" s="4">
        <f t="shared" ref="G15:G21" si="4">D15-E15</f>
        <v>2774997.99</v>
      </c>
    </row>
    <row r="16" spans="1:7" x14ac:dyDescent="0.2">
      <c r="A16" s="26" t="s">
        <v>27</v>
      </c>
      <c r="B16" s="4">
        <v>19911964.449999999</v>
      </c>
      <c r="C16" s="4">
        <v>0</v>
      </c>
      <c r="D16" s="4">
        <f t="shared" ref="D16:D21" si="5">B16+C16</f>
        <v>19911964.449999999</v>
      </c>
      <c r="E16" s="4">
        <v>4461259.57</v>
      </c>
      <c r="F16" s="4">
        <v>4325419.78</v>
      </c>
      <c r="G16" s="4">
        <f t="shared" si="4"/>
        <v>15450704.879999999</v>
      </c>
    </row>
    <row r="17" spans="1:7" x14ac:dyDescent="0.2">
      <c r="A17" s="26" t="s">
        <v>20</v>
      </c>
      <c r="B17" s="4">
        <v>0</v>
      </c>
      <c r="C17" s="4">
        <v>0</v>
      </c>
      <c r="D17" s="4">
        <f t="shared" si="5"/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26" t="s">
        <v>43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26" t="s">
        <v>44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26" t="s">
        <v>45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26" t="s">
        <v>4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8" t="s">
        <v>46</v>
      </c>
      <c r="B22" s="14">
        <f t="shared" ref="B22:G22" si="6">SUM(B23:B31)</f>
        <v>0</v>
      </c>
      <c r="C22" s="14">
        <f t="shared" si="6"/>
        <v>0</v>
      </c>
      <c r="D22" s="14">
        <f t="shared" si="6"/>
        <v>0</v>
      </c>
      <c r="E22" s="14">
        <f t="shared" si="6"/>
        <v>0</v>
      </c>
      <c r="F22" s="14">
        <f t="shared" si="6"/>
        <v>0</v>
      </c>
      <c r="G22" s="14">
        <f t="shared" si="6"/>
        <v>0</v>
      </c>
    </row>
    <row r="23" spans="1:7" x14ac:dyDescent="0.2">
      <c r="A23" s="26" t="s">
        <v>28</v>
      </c>
      <c r="B23" s="4">
        <v>0</v>
      </c>
      <c r="C23" s="4">
        <v>0</v>
      </c>
      <c r="D23" s="4">
        <f>B23+C23</f>
        <v>0</v>
      </c>
      <c r="E23" s="4">
        <v>0</v>
      </c>
      <c r="F23" s="4">
        <v>0</v>
      </c>
      <c r="G23" s="4">
        <f t="shared" ref="G23:G31" si="7">D23-E23</f>
        <v>0</v>
      </c>
    </row>
    <row r="24" spans="1:7" x14ac:dyDescent="0.2">
      <c r="A24" s="26" t="s">
        <v>23</v>
      </c>
      <c r="B24" s="4">
        <v>0</v>
      </c>
      <c r="C24" s="4">
        <v>0</v>
      </c>
      <c r="D24" s="4">
        <f t="shared" ref="D24:D31" si="8">B24+C24</f>
        <v>0</v>
      </c>
      <c r="E24" s="4">
        <v>0</v>
      </c>
      <c r="F24" s="4">
        <v>0</v>
      </c>
      <c r="G24" s="4">
        <f t="shared" si="7"/>
        <v>0</v>
      </c>
    </row>
    <row r="25" spans="1:7" x14ac:dyDescent="0.2">
      <c r="A25" s="26" t="s">
        <v>29</v>
      </c>
      <c r="B25" s="4">
        <v>0</v>
      </c>
      <c r="C25" s="4">
        <v>0</v>
      </c>
      <c r="D25" s="4">
        <f t="shared" si="8"/>
        <v>0</v>
      </c>
      <c r="E25" s="4">
        <v>0</v>
      </c>
      <c r="F25" s="4">
        <v>0</v>
      </c>
      <c r="G25" s="4">
        <f t="shared" si="7"/>
        <v>0</v>
      </c>
    </row>
    <row r="26" spans="1:7" x14ac:dyDescent="0.2">
      <c r="A26" s="26" t="s">
        <v>47</v>
      </c>
      <c r="B26" s="4">
        <v>0</v>
      </c>
      <c r="C26" s="4">
        <v>0</v>
      </c>
      <c r="D26" s="4">
        <f t="shared" si="8"/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26" t="s">
        <v>21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26" t="s">
        <v>5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26" t="s">
        <v>6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26" t="s">
        <v>48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26" t="s">
        <v>30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8" t="s">
        <v>31</v>
      </c>
      <c r="B32" s="14">
        <f t="shared" ref="B32:G32" si="9">SUM(B33:B36)</f>
        <v>0</v>
      </c>
      <c r="C32" s="14">
        <f t="shared" si="9"/>
        <v>0</v>
      </c>
      <c r="D32" s="14">
        <f t="shared" si="9"/>
        <v>0</v>
      </c>
      <c r="E32" s="14">
        <f t="shared" si="9"/>
        <v>0</v>
      </c>
      <c r="F32" s="14">
        <f t="shared" si="9"/>
        <v>0</v>
      </c>
      <c r="G32" s="14">
        <f t="shared" si="9"/>
        <v>0</v>
      </c>
    </row>
    <row r="33" spans="1:7" x14ac:dyDescent="0.2">
      <c r="A33" s="26" t="s">
        <v>49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 t="shared" ref="G33:G36" si="10">D33-E33</f>
        <v>0</v>
      </c>
    </row>
    <row r="34" spans="1:7" ht="11.25" customHeight="1" x14ac:dyDescent="0.2">
      <c r="A34" s="26" t="s">
        <v>24</v>
      </c>
      <c r="B34" s="4">
        <v>0</v>
      </c>
      <c r="C34" s="4">
        <v>0</v>
      </c>
      <c r="D34" s="4">
        <f t="shared" ref="D34:D36" si="11">B34+C34</f>
        <v>0</v>
      </c>
      <c r="E34" s="4">
        <v>0</v>
      </c>
      <c r="F34" s="4">
        <v>0</v>
      </c>
      <c r="G34" s="4">
        <f t="shared" si="10"/>
        <v>0</v>
      </c>
    </row>
    <row r="35" spans="1:7" x14ac:dyDescent="0.2">
      <c r="A35" s="26" t="s">
        <v>32</v>
      </c>
      <c r="B35" s="4">
        <v>0</v>
      </c>
      <c r="C35" s="4">
        <v>0</v>
      </c>
      <c r="D35" s="4">
        <f t="shared" si="11"/>
        <v>0</v>
      </c>
      <c r="E35" s="4">
        <v>0</v>
      </c>
      <c r="F35" s="4">
        <v>0</v>
      </c>
      <c r="G35" s="4">
        <f t="shared" si="10"/>
        <v>0</v>
      </c>
    </row>
    <row r="36" spans="1:7" x14ac:dyDescent="0.2">
      <c r="A36" s="26" t="s">
        <v>7</v>
      </c>
      <c r="B36" s="4">
        <v>0</v>
      </c>
      <c r="C36" s="4">
        <v>0</v>
      </c>
      <c r="D36" s="4">
        <f t="shared" si="11"/>
        <v>0</v>
      </c>
      <c r="E36" s="4">
        <v>0</v>
      </c>
      <c r="F36" s="4">
        <v>0</v>
      </c>
      <c r="G36" s="4">
        <f t="shared" si="10"/>
        <v>0</v>
      </c>
    </row>
    <row r="37" spans="1:7" x14ac:dyDescent="0.2">
      <c r="A37" s="11" t="s">
        <v>50</v>
      </c>
      <c r="B37" s="17">
        <f t="shared" ref="B37:G37" si="12">SUM(B32+B22+B14+B5)</f>
        <v>27068002</v>
      </c>
      <c r="C37" s="17">
        <f t="shared" si="12"/>
        <v>0</v>
      </c>
      <c r="D37" s="17">
        <f t="shared" si="12"/>
        <v>27068002</v>
      </c>
      <c r="E37" s="17">
        <f t="shared" si="12"/>
        <v>5669959.7200000007</v>
      </c>
      <c r="F37" s="17">
        <f t="shared" si="12"/>
        <v>5519600.3099999996</v>
      </c>
      <c r="G37" s="17">
        <f t="shared" si="12"/>
        <v>21398042.279999997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2018-07-14T22:21:14Z</cp:lastPrinted>
  <dcterms:created xsi:type="dcterms:W3CDTF">2014-02-10T03:37:14Z</dcterms:created>
  <dcterms:modified xsi:type="dcterms:W3CDTF">2023-05-08T14:54:24Z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