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358875DE-7DE6-405F-8A6D-6767CFCC4152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81029"/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5" i="6"/>
  <c r="H71" i="6"/>
  <c r="H67" i="6"/>
  <c r="H63" i="6"/>
  <c r="H59" i="6"/>
  <c r="H55" i="6"/>
  <c r="H51" i="6"/>
  <c r="H39" i="6"/>
  <c r="H35" i="6"/>
  <c r="H12" i="6"/>
  <c r="H11" i="6"/>
  <c r="H9" i="6"/>
  <c r="E76" i="6"/>
  <c r="H76" i="6" s="1"/>
  <c r="E75" i="6"/>
  <c r="E74" i="6"/>
  <c r="H74" i="6" s="1"/>
  <c r="E73" i="6"/>
  <c r="H73" i="6" s="1"/>
  <c r="E72" i="6"/>
  <c r="H72" i="6" s="1"/>
  <c r="E71" i="6"/>
  <c r="E70" i="6"/>
  <c r="H70" i="6" s="1"/>
  <c r="E69" i="6"/>
  <c r="H69" i="6" s="1"/>
  <c r="E68" i="6"/>
  <c r="H68" i="6" s="1"/>
  <c r="E67" i="6"/>
  <c r="E66" i="6"/>
  <c r="H66" i="6" s="1"/>
  <c r="E64" i="6"/>
  <c r="H64" i="6" s="1"/>
  <c r="E63" i="6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E54" i="6"/>
  <c r="H54" i="6" s="1"/>
  <c r="E52" i="6"/>
  <c r="H52" i="6" s="1"/>
  <c r="E51" i="6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E53" i="6" s="1"/>
  <c r="H53" i="6" s="1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E33" i="6" s="1"/>
  <c r="H33" i="6" s="1"/>
  <c r="C23" i="6"/>
  <c r="C13" i="6"/>
  <c r="C5" i="6"/>
  <c r="E43" i="6" l="1"/>
  <c r="H43" i="6" s="1"/>
  <c r="E23" i="6"/>
  <c r="H23" i="6" s="1"/>
  <c r="G77" i="6"/>
  <c r="E13" i="6"/>
  <c r="H13" i="6" s="1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<sst xmlns="http://schemas.openxmlformats.org/spreadsheetml/2006/main" count="205" uniqueCount="144">
  <si>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</si>
  <si>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</si>
  <si>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</si>
  <si>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</si>
  <si>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</si>
  <si>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</si>
  <si>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</si>
  <si>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</si>
  <si>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</si>
  <si>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</si>
  <si>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</si>
  <si>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</si>
  <si>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</si>
  <si>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</si>
  <si>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</si>
  <si>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</si>
  <si>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</si>
  <si>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</si>
  <si>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</si>
  <si>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</si>
  <si>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</si>
  <si>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</si>
  <si>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</si>
  <si>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</si>
  <si>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</si>
  <si>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</si>
  <si>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</si>
  <si>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</si>
  <si>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</si>
  <si>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</si>
  <si>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</si>
  <si>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</si>
  <si>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</si>
  <si>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</si>
  <si>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</si>
  <si>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</si>
  <si>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</si>
  <si>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</si>
  <si>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</si>
  <si>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</si>
  <si>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</si>
  <si>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</si>
  <si>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</si>
  <si>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</si>
  <si>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</si>
  <si>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</si>
  <si>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</si>
  <si>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</si>
  <si>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</si>
  <si>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</si>
  <si>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</si>
  <si>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</si>
  <si>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</si>
  <si>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</si>
  <si>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</si>
  <si>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</si>
  <si>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</si>
  <si>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</si>
  <si>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</si>
  <si>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</si>
  <si>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</si>
  <si>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</si>
  <si>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</si>
  <si>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</si>
  <si>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</si>
  <si>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</si>
  <si>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</si>
  <si>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</si>
  <si>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</si>
  <si>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</si>
  <si>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</si>
  <si>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</si>
  <si>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</si>
  <si>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</si>
  <si>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</si>
  <si>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</si>
  <si>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</si>
  <si>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</si>
  <si>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</si>
  <si>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</si>
  <si>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</si>
  <si>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</si>
  <si>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</si>
  <si>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</si>
  <si>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</si>
  <si>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</si>
  <si>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</si>
  <si>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</si>
  <si>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</si>
  <si>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</si>
  <si>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</si>
  <si>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</si>
  <si>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</si>
  <si>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</si>
  <si>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</si>
  <si>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</si>
  <si>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</si>
  <si>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</si>
  <si>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</si>
  <si>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</si>
  <si>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</si>
  <si>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</si>
  <si>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</si>
  <si>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</si>
  <si>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</si>
  <si>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</si>
  <si>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</si>
  <si>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</si>
  <si>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</si>
  <si>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</si>
  <si>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</si>
  <si>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</si>
  <si>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</si>
  <si>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</si>
  <si>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</si>
  <si>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</si>
  <si>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</si>
  <si>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</si>
  <si>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</si>
  <si>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</si>
  <si>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</si>
  <si>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</si>
  <si>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</si>
  <si>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</si>
  <si>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</si>
  <si>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</si>
  <si>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</si>
  <si>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</si>
  <si>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</si>
  <si>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Municipal de Agua Potable y Alcantarillado para el Municipio de Salvatierra, Gto.
Estado Analítico del Ejercicio del Presupuesto de Egresos
Clasificación por Objeto del Gasto (Capítulo y Concepto)
Del 1 de Enero al 31 de Diciembre de 2022</t>
  </si>
  <si>
    <t>Sistema Municipal de Agua Potable y Alcantarillado para el Municipio de Salvatierra, Gto.
Estado Analítico del Ejercicio del Presupuesto de Egresos
Clasificación Económica (por Tipo de Gasto)
Del 1 de Enero al 31 de Diciembre de 2022</t>
  </si>
  <si>
    <t>31120-8101 DIRECCION GENERAL</t>
  </si>
  <si>
    <t>31120-8102 ADMINISTRACION</t>
  </si>
  <si>
    <t>31120-8103 CULTURA DEL AGUA</t>
  </si>
  <si>
    <t>31120-8104 COMERCIALIZACION</t>
  </si>
  <si>
    <t>31120-8105 COM. RURALES</t>
  </si>
  <si>
    <t>31120-8106 PRODUCCION</t>
  </si>
  <si>
    <t>31120-8107 ALCANTARILLADO</t>
  </si>
  <si>
    <t>31120-8108 REDES DE AGUA</t>
  </si>
  <si>
    <t>31120-8109 PLANTA DE TRATAMIENTO</t>
  </si>
  <si>
    <t>Sistema Municipal de Agua Potable y Alcantarillado para el Municipio de Salvatierra, Gto.
Estado Analítico del Ejercicio del Presupuesto de Egresos
Clasificación Administrativa
Del 1 de Enero al 31 de Diciembre de 2022</t>
  </si>
  <si>
    <t>Sistema Municipal de Agua Potable y Alcantarillado para el Municipio de Salvatierra, Gto.
Estado Analítico del Ejercicio del Presupuesto de Egresos
Clasificación Administrativa (Poderes)
Del 1 de Enero al 31 de Diciembre de 2022</t>
  </si>
  <si>
    <t>Sistema Municipal de Agua Potable y Alcantarillado para el Municipio de Salvatierra, Gto.
Estado Analítico del Ejercicio del Presupuesto de Egresos
Clasificación Administrativa (Sector Paraestatal)
Del 1 de Enero al 31 de Diciembre de 2022</t>
  </si>
  <si>
    <t>Sistema Municipal de Agua Potable y Alcantarillado para el Municipio de Salvatierra, Gto.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</si>
</sst>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0" borderId="9" xfId="9" applyFont="1" applyFill="1" applyBorder="1" applyAlignment="1" applyProtection="1">
      <alignment horizontal="center" vertical="center" wrapText="1"/>
      <protection locked="0"/>
    </xf>
    <xf numFmtId="0" fontId="6" fillId="0" borderId="10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center" vertical="center" wrapText="1"/>
      <protection locked="0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4" fontId="6" fillId="0" borderId="12" xfId="9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4" fontId="6" fillId="0" borderId="8" xfId="9" applyNumberFormat="1" applyFont="1" applyFill="1" applyBorder="1" applyAlignment="1">
      <alignment horizontal="center" vertical="center" wrapText="1"/>
    </xf>
    <xf numFmtId="4" fontId="6" fillId="0" borderId="13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142875</xdr:rowOff>
    </xdr:from>
    <xdr:to>
      <xdr:col>1</xdr:col>
      <xdr:colOff>1476375</xdr:colOff>
      <xdr:row>0</xdr:row>
      <xdr:rowOff>511810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42875"/>
          <a:ext cx="1095375" cy="368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76200</xdr:rowOff>
    </xdr:from>
    <xdr:to>
      <xdr:col>1</xdr:col>
      <xdr:colOff>1472565</xdr:colOff>
      <xdr:row>0</xdr:row>
      <xdr:rowOff>521335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"/>
          <a:ext cx="882015" cy="445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171450</xdr:rowOff>
    </xdr:from>
    <xdr:to>
      <xdr:col>1</xdr:col>
      <xdr:colOff>1653540</xdr:colOff>
      <xdr:row>0</xdr:row>
      <xdr:rowOff>616585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171450"/>
          <a:ext cx="882015" cy="44513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857250</xdr:colOff>
      <xdr:row>18</xdr:row>
      <xdr:rowOff>95250</xdr:rowOff>
    </xdr:from>
    <xdr:to>
      <xdr:col>1</xdr:col>
      <xdr:colOff>1739265</xdr:colOff>
      <xdr:row>18</xdr:row>
      <xdr:rowOff>540385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3400425"/>
          <a:ext cx="882015" cy="445135"/>
        </a:xfrm>
        <a:prstGeom prst="rect">
          <a:avLst/>
        </a:prstGeom>
      </xdr:spPr>
    </xdr:pic>
    <xdr:clientData/>
  </xdr:twoCellAnchor>
  <xdr:twoCellAnchor editAs="oneCell">
    <xdr:from>
      <xdr:col>1</xdr:col>
      <xdr:colOff>828675</xdr:colOff>
      <xdr:row>29</xdr:row>
      <xdr:rowOff>95250</xdr:rowOff>
    </xdr:from>
    <xdr:to>
      <xdr:col>1</xdr:col>
      <xdr:colOff>1710690</xdr:colOff>
      <xdr:row>29</xdr:row>
      <xdr:rowOff>540385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5543550"/>
          <a:ext cx="882015" cy="445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95250</xdr:rowOff>
    </xdr:from>
    <xdr:to>
      <xdr:col>1</xdr:col>
      <xdr:colOff>1624965</xdr:colOff>
      <xdr:row>0</xdr:row>
      <xdr:rowOff>540385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952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A2" sqref="A2:B4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34" t="s">
        <v>129</v>
      </c>
      <c r="B1" s="35"/>
      <c r="C1" s="35"/>
      <c r="D1" s="35"/>
      <c r="E1" s="35"/>
      <c r="F1" s="35"/>
      <c r="G1" s="35"/>
      <c r="H1" s="36"/>
    </row>
    <row r="2" spans="1:8" x14ac:dyDescent="0.2">
      <c r="A2" s="37" t="s">
        <v>52</v>
      </c>
      <c r="B2" s="38"/>
      <c r="C2" s="34" t="s">
        <v>58</v>
      </c>
      <c r="D2" s="35"/>
      <c r="E2" s="35"/>
      <c r="F2" s="35"/>
      <c r="G2" s="36"/>
      <c r="H2" s="39" t="s">
        <v>57</v>
      </c>
    </row>
    <row r="3" spans="1:8" ht="24.95" customHeight="1" x14ac:dyDescent="0.2">
      <c r="A3" s="40"/>
      <c r="B3" s="41"/>
      <c r="C3" s="42" t="s">
        <v>53</v>
      </c>
      <c r="D3" s="42" t="s">
        <v>123</v>
      </c>
      <c r="E3" s="42" t="s">
        <v>54</v>
      </c>
      <c r="F3" s="42" t="s">
        <v>55</v>
      </c>
      <c r="G3" s="42" t="s">
        <v>56</v>
      </c>
      <c r="H3" s="43"/>
    </row>
    <row r="4" spans="1:8" x14ac:dyDescent="0.2">
      <c r="A4" s="44"/>
      <c r="B4" s="45"/>
      <c r="C4" s="46">
        <v>1</v>
      </c>
      <c r="D4" s="46">
        <v>2</v>
      </c>
      <c r="E4" s="46" t="s">
        <v>124</v>
      </c>
      <c r="F4" s="46">
        <v>4</v>
      </c>
      <c r="G4" s="46">
        <v>5</v>
      </c>
      <c r="H4" s="46" t="s">
        <v>125</v>
      </c>
    </row>
    <row r="5" spans="1:8" x14ac:dyDescent="0.2">
      <c r="A5" s="24" t="s">
        <v>59</v>
      </c>
      <c r="B5" s="4"/>
      <c r="C5" s="29">
        <f>SUM(C6:C12)</f>
        <v>12449573.66</v>
      </c>
      <c r="D5" s="29">
        <f>SUM(D6:D12)</f>
        <v>-451195.28</v>
      </c>
      <c r="E5" s="29">
        <f>C5+D5</f>
        <v>11998378.380000001</v>
      </c>
      <c r="F5" s="29">
        <f>SUM(F6:F12)</f>
        <v>11111283.15</v>
      </c>
      <c r="G5" s="29">
        <f>SUM(G6:G12)</f>
        <v>10956521.170000002</v>
      </c>
      <c r="H5" s="29">
        <f>E5-F5</f>
        <v>887095.23000000045</v>
      </c>
    </row>
    <row r="6" spans="1:8" x14ac:dyDescent="0.2">
      <c r="A6" s="23">
        <v>1100</v>
      </c>
      <c r="B6" s="6" t="s">
        <v>68</v>
      </c>
      <c r="C6" s="8">
        <v>7045699.2800000003</v>
      </c>
      <c r="D6" s="8">
        <v>-102268.45</v>
      </c>
      <c r="E6" s="8">
        <f t="shared" ref="E6:E69" si="0">C6+D6</f>
        <v>6943430.8300000001</v>
      </c>
      <c r="F6" s="8">
        <v>6544034.7400000002</v>
      </c>
      <c r="G6" s="8">
        <v>6544034.7400000002</v>
      </c>
      <c r="H6" s="8">
        <f t="shared" ref="H6:H69" si="1">E6-F6</f>
        <v>399396.08999999985</v>
      </c>
    </row>
    <row r="7" spans="1:8" x14ac:dyDescent="0.2">
      <c r="A7" s="23">
        <v>1200</v>
      </c>
      <c r="B7" s="6" t="s">
        <v>69</v>
      </c>
      <c r="C7" s="8">
        <v>136887.17000000001</v>
      </c>
      <c r="D7" s="8">
        <v>-29332.06</v>
      </c>
      <c r="E7" s="8">
        <f t="shared" si="0"/>
        <v>107555.11000000002</v>
      </c>
      <c r="F7" s="8">
        <v>55405.06</v>
      </c>
      <c r="G7" s="8">
        <v>55405.06</v>
      </c>
      <c r="H7" s="8">
        <f t="shared" si="1"/>
        <v>52150.050000000017</v>
      </c>
    </row>
    <row r="8" spans="1:8" x14ac:dyDescent="0.2">
      <c r="A8" s="23">
        <v>1300</v>
      </c>
      <c r="B8" s="6" t="s">
        <v>70</v>
      </c>
      <c r="C8" s="8">
        <v>2052481.54</v>
      </c>
      <c r="D8" s="8">
        <v>-193332.3</v>
      </c>
      <c r="E8" s="8">
        <f t="shared" si="0"/>
        <v>1859149.24</v>
      </c>
      <c r="F8" s="8">
        <v>1457839.94</v>
      </c>
      <c r="G8" s="8">
        <v>1457839.94</v>
      </c>
      <c r="H8" s="8">
        <f t="shared" si="1"/>
        <v>401309.30000000005</v>
      </c>
    </row>
    <row r="9" spans="1:8" x14ac:dyDescent="0.2">
      <c r="A9" s="23">
        <v>1400</v>
      </c>
      <c r="B9" s="6" t="s">
        <v>34</v>
      </c>
      <c r="C9" s="8">
        <v>1427914.16</v>
      </c>
      <c r="D9" s="8">
        <v>166746.79</v>
      </c>
      <c r="E9" s="8">
        <f t="shared" si="0"/>
        <v>1594660.95</v>
      </c>
      <c r="F9" s="8">
        <v>1535090.02</v>
      </c>
      <c r="G9" s="8">
        <v>1380328.04</v>
      </c>
      <c r="H9" s="8">
        <f t="shared" si="1"/>
        <v>59570.929999999935</v>
      </c>
    </row>
    <row r="10" spans="1:8" x14ac:dyDescent="0.2">
      <c r="A10" s="23">
        <v>1500</v>
      </c>
      <c r="B10" s="6" t="s">
        <v>71</v>
      </c>
      <c r="C10" s="8">
        <v>1786591.51</v>
      </c>
      <c r="D10" s="8">
        <v>-293009.26</v>
      </c>
      <c r="E10" s="8">
        <f t="shared" si="0"/>
        <v>1493582.25</v>
      </c>
      <c r="F10" s="8">
        <v>1518913.39</v>
      </c>
      <c r="G10" s="8">
        <v>1518913.39</v>
      </c>
      <c r="H10" s="8">
        <f t="shared" si="1"/>
        <v>-25331.139999999898</v>
      </c>
    </row>
    <row r="11" spans="1:8" x14ac:dyDescent="0.2">
      <c r="A11" s="23">
        <v>1600</v>
      </c>
      <c r="B11" s="6" t="s">
        <v>35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23">
        <v>1700</v>
      </c>
      <c r="B12" s="6" t="s">
        <v>72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x14ac:dyDescent="0.2">
      <c r="A13" s="24" t="s">
        <v>60</v>
      </c>
      <c r="B13" s="4"/>
      <c r="C13" s="30">
        <f>SUM(C14:C22)</f>
        <v>2343854.21</v>
      </c>
      <c r="D13" s="30">
        <f>SUM(D14:D22)</f>
        <v>-318491.63999999996</v>
      </c>
      <c r="E13" s="30">
        <f t="shared" si="0"/>
        <v>2025362.57</v>
      </c>
      <c r="F13" s="30">
        <f>SUM(F14:F22)</f>
        <v>1744983.1900000002</v>
      </c>
      <c r="G13" s="30">
        <f>SUM(G14:G22)</f>
        <v>1450903.75</v>
      </c>
      <c r="H13" s="30">
        <f t="shared" si="1"/>
        <v>280379.37999999989</v>
      </c>
    </row>
    <row r="14" spans="1:8" x14ac:dyDescent="0.2">
      <c r="A14" s="23">
        <v>2100</v>
      </c>
      <c r="B14" s="6" t="s">
        <v>73</v>
      </c>
      <c r="C14" s="8">
        <v>186444.16</v>
      </c>
      <c r="D14" s="8">
        <v>62502</v>
      </c>
      <c r="E14" s="8">
        <f t="shared" si="0"/>
        <v>248946.16</v>
      </c>
      <c r="F14" s="8">
        <v>219774.14</v>
      </c>
      <c r="G14" s="8">
        <v>196000.7</v>
      </c>
      <c r="H14" s="8">
        <f t="shared" si="1"/>
        <v>29172.01999999999</v>
      </c>
    </row>
    <row r="15" spans="1:8" x14ac:dyDescent="0.2">
      <c r="A15" s="23">
        <v>2200</v>
      </c>
      <c r="B15" s="6" t="s">
        <v>74</v>
      </c>
      <c r="C15" s="8">
        <v>100000</v>
      </c>
      <c r="D15" s="8">
        <v>55865.78</v>
      </c>
      <c r="E15" s="8">
        <f t="shared" si="0"/>
        <v>155865.78</v>
      </c>
      <c r="F15" s="8">
        <v>155865.78</v>
      </c>
      <c r="G15" s="8">
        <v>102063.58</v>
      </c>
      <c r="H15" s="8">
        <f t="shared" si="1"/>
        <v>0</v>
      </c>
    </row>
    <row r="16" spans="1:8" x14ac:dyDescent="0.2">
      <c r="A16" s="23">
        <v>2300</v>
      </c>
      <c r="B16" s="6" t="s">
        <v>75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23">
        <v>2400</v>
      </c>
      <c r="B17" s="6" t="s">
        <v>76</v>
      </c>
      <c r="C17" s="8">
        <v>1034265.22</v>
      </c>
      <c r="D17" s="8">
        <v>-547424.36</v>
      </c>
      <c r="E17" s="8">
        <f t="shared" si="0"/>
        <v>486840.86</v>
      </c>
      <c r="F17" s="8">
        <v>385953.73</v>
      </c>
      <c r="G17" s="8">
        <v>340841.75</v>
      </c>
      <c r="H17" s="8">
        <f t="shared" si="1"/>
        <v>100887.13</v>
      </c>
    </row>
    <row r="18" spans="1:8" x14ac:dyDescent="0.2">
      <c r="A18" s="23">
        <v>2500</v>
      </c>
      <c r="B18" s="6" t="s">
        <v>77</v>
      </c>
      <c r="C18" s="8">
        <v>400000</v>
      </c>
      <c r="D18" s="8">
        <v>224399</v>
      </c>
      <c r="E18" s="8">
        <f t="shared" si="0"/>
        <v>624399</v>
      </c>
      <c r="F18" s="8">
        <v>624056.43000000005</v>
      </c>
      <c r="G18" s="8">
        <v>531030.24</v>
      </c>
      <c r="H18" s="8">
        <f t="shared" si="1"/>
        <v>342.56999999994878</v>
      </c>
    </row>
    <row r="19" spans="1:8" x14ac:dyDescent="0.2">
      <c r="A19" s="23">
        <v>2600</v>
      </c>
      <c r="B19" s="6" t="s">
        <v>78</v>
      </c>
      <c r="C19" s="8">
        <v>311900</v>
      </c>
      <c r="D19" s="8">
        <v>27663.94</v>
      </c>
      <c r="E19" s="8">
        <f t="shared" si="0"/>
        <v>339563.94</v>
      </c>
      <c r="F19" s="8">
        <v>290702.53000000003</v>
      </c>
      <c r="G19" s="8">
        <v>213440.42</v>
      </c>
      <c r="H19" s="8">
        <f t="shared" si="1"/>
        <v>48861.409999999974</v>
      </c>
    </row>
    <row r="20" spans="1:8" x14ac:dyDescent="0.2">
      <c r="A20" s="23">
        <v>2700</v>
      </c>
      <c r="B20" s="6" t="s">
        <v>79</v>
      </c>
      <c r="C20" s="8">
        <v>106600</v>
      </c>
      <c r="D20" s="8">
        <v>-16287.72</v>
      </c>
      <c r="E20" s="8">
        <f t="shared" si="0"/>
        <v>90312.28</v>
      </c>
      <c r="F20" s="8">
        <v>35811.120000000003</v>
      </c>
      <c r="G20" s="8">
        <v>35321.120000000003</v>
      </c>
      <c r="H20" s="8">
        <f t="shared" si="1"/>
        <v>54501.159999999996</v>
      </c>
    </row>
    <row r="21" spans="1:8" x14ac:dyDescent="0.2">
      <c r="A21" s="23">
        <v>2800</v>
      </c>
      <c r="B21" s="6" t="s">
        <v>80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23">
        <v>2900</v>
      </c>
      <c r="B22" s="6" t="s">
        <v>81</v>
      </c>
      <c r="C22" s="8">
        <v>204644.83</v>
      </c>
      <c r="D22" s="8">
        <v>-125210.28</v>
      </c>
      <c r="E22" s="8">
        <f t="shared" si="0"/>
        <v>79434.549999999988</v>
      </c>
      <c r="F22" s="8">
        <v>32819.46</v>
      </c>
      <c r="G22" s="8">
        <v>32205.94</v>
      </c>
      <c r="H22" s="8">
        <f t="shared" si="1"/>
        <v>46615.089999999989</v>
      </c>
    </row>
    <row r="23" spans="1:8" x14ac:dyDescent="0.2">
      <c r="A23" s="24" t="s">
        <v>61</v>
      </c>
      <c r="B23" s="4"/>
      <c r="C23" s="30">
        <f>SUM(C24:C32)</f>
        <v>9965080.0799999982</v>
      </c>
      <c r="D23" s="30">
        <f>SUM(D24:D32)</f>
        <v>1692208.8599999999</v>
      </c>
      <c r="E23" s="30">
        <f t="shared" si="0"/>
        <v>11657288.939999998</v>
      </c>
      <c r="F23" s="30">
        <f>SUM(F24:F32)</f>
        <v>11345949.859999999</v>
      </c>
      <c r="G23" s="30">
        <f>SUM(G24:G32)</f>
        <v>11107243.939999999</v>
      </c>
      <c r="H23" s="30">
        <f t="shared" si="1"/>
        <v>311339.07999999821</v>
      </c>
    </row>
    <row r="24" spans="1:8" x14ac:dyDescent="0.2">
      <c r="A24" s="23">
        <v>3100</v>
      </c>
      <c r="B24" s="6" t="s">
        <v>82</v>
      </c>
      <c r="C24" s="8">
        <v>7885548.5199999996</v>
      </c>
      <c r="D24" s="8">
        <v>1010141.23</v>
      </c>
      <c r="E24" s="8">
        <f t="shared" si="0"/>
        <v>8895689.75</v>
      </c>
      <c r="F24" s="8">
        <v>8813819.2300000004</v>
      </c>
      <c r="G24" s="8">
        <v>8805366.4299999997</v>
      </c>
      <c r="H24" s="8">
        <f t="shared" si="1"/>
        <v>81870.519999999553</v>
      </c>
    </row>
    <row r="25" spans="1:8" x14ac:dyDescent="0.2">
      <c r="A25" s="23">
        <v>3200</v>
      </c>
      <c r="B25" s="6" t="s">
        <v>83</v>
      </c>
      <c r="C25" s="8">
        <v>330251.46999999997</v>
      </c>
      <c r="D25" s="8">
        <v>-33055.18</v>
      </c>
      <c r="E25" s="8">
        <f t="shared" si="0"/>
        <v>297196.28999999998</v>
      </c>
      <c r="F25" s="8">
        <v>247560.95</v>
      </c>
      <c r="G25" s="8">
        <v>219560.95</v>
      </c>
      <c r="H25" s="8">
        <f t="shared" si="1"/>
        <v>49635.339999999967</v>
      </c>
    </row>
    <row r="26" spans="1:8" x14ac:dyDescent="0.2">
      <c r="A26" s="23">
        <v>3300</v>
      </c>
      <c r="B26" s="6" t="s">
        <v>84</v>
      </c>
      <c r="C26" s="8">
        <v>162672.41</v>
      </c>
      <c r="D26" s="8">
        <v>-4639.01</v>
      </c>
      <c r="E26" s="8">
        <f t="shared" si="0"/>
        <v>158033.4</v>
      </c>
      <c r="F26" s="8">
        <v>87687.72</v>
      </c>
      <c r="G26" s="8">
        <v>87687.72</v>
      </c>
      <c r="H26" s="8">
        <f t="shared" si="1"/>
        <v>70345.679999999993</v>
      </c>
    </row>
    <row r="27" spans="1:8" x14ac:dyDescent="0.2">
      <c r="A27" s="23">
        <v>3400</v>
      </c>
      <c r="B27" s="6" t="s">
        <v>85</v>
      </c>
      <c r="C27" s="8">
        <v>45000</v>
      </c>
      <c r="D27" s="8">
        <v>0</v>
      </c>
      <c r="E27" s="8">
        <f t="shared" si="0"/>
        <v>45000</v>
      </c>
      <c r="F27" s="8">
        <v>40569.15</v>
      </c>
      <c r="G27" s="8">
        <v>40569.15</v>
      </c>
      <c r="H27" s="8">
        <f t="shared" si="1"/>
        <v>4430.8499999999985</v>
      </c>
    </row>
    <row r="28" spans="1:8" x14ac:dyDescent="0.2">
      <c r="A28" s="23">
        <v>3500</v>
      </c>
      <c r="B28" s="6" t="s">
        <v>86</v>
      </c>
      <c r="C28" s="8">
        <v>1005299.59</v>
      </c>
      <c r="D28" s="8">
        <v>454420.33</v>
      </c>
      <c r="E28" s="8">
        <f t="shared" si="0"/>
        <v>1459719.92</v>
      </c>
      <c r="F28" s="8">
        <v>1405969.28</v>
      </c>
      <c r="G28" s="8">
        <v>1313307.17</v>
      </c>
      <c r="H28" s="8">
        <f t="shared" si="1"/>
        <v>53750.639999999898</v>
      </c>
    </row>
    <row r="29" spans="1:8" x14ac:dyDescent="0.2">
      <c r="A29" s="23">
        <v>3600</v>
      </c>
      <c r="B29" s="6" t="s">
        <v>87</v>
      </c>
      <c r="C29" s="8">
        <v>50000</v>
      </c>
      <c r="D29" s="8">
        <v>26233.1</v>
      </c>
      <c r="E29" s="8">
        <f t="shared" si="0"/>
        <v>76233.100000000006</v>
      </c>
      <c r="F29" s="8">
        <v>76233.100000000006</v>
      </c>
      <c r="G29" s="8">
        <v>63633.1</v>
      </c>
      <c r="H29" s="8">
        <f t="shared" si="1"/>
        <v>0</v>
      </c>
    </row>
    <row r="30" spans="1:8" x14ac:dyDescent="0.2">
      <c r="A30" s="23">
        <v>3700</v>
      </c>
      <c r="B30" s="6" t="s">
        <v>88</v>
      </c>
      <c r="C30" s="8">
        <v>48500</v>
      </c>
      <c r="D30" s="8">
        <v>-14177.1</v>
      </c>
      <c r="E30" s="8">
        <f t="shared" si="0"/>
        <v>34322.9</v>
      </c>
      <c r="F30" s="8">
        <v>2226.73</v>
      </c>
      <c r="G30" s="8">
        <v>2226.73</v>
      </c>
      <c r="H30" s="8">
        <f t="shared" si="1"/>
        <v>32096.170000000002</v>
      </c>
    </row>
    <row r="31" spans="1:8" x14ac:dyDescent="0.2">
      <c r="A31" s="23">
        <v>3800</v>
      </c>
      <c r="B31" s="6" t="s">
        <v>89</v>
      </c>
      <c r="C31" s="8">
        <v>50000</v>
      </c>
      <c r="D31" s="8">
        <v>-20897.830000000002</v>
      </c>
      <c r="E31" s="8">
        <f t="shared" si="0"/>
        <v>29102.17</v>
      </c>
      <c r="F31" s="8">
        <v>29102.17</v>
      </c>
      <c r="G31" s="8">
        <v>29102.17</v>
      </c>
      <c r="H31" s="8">
        <f t="shared" si="1"/>
        <v>0</v>
      </c>
    </row>
    <row r="32" spans="1:8" x14ac:dyDescent="0.2">
      <c r="A32" s="23">
        <v>3900</v>
      </c>
      <c r="B32" s="6" t="s">
        <v>18</v>
      </c>
      <c r="C32" s="8">
        <v>387808.09</v>
      </c>
      <c r="D32" s="8">
        <v>274183.32</v>
      </c>
      <c r="E32" s="8">
        <f t="shared" si="0"/>
        <v>661991.41</v>
      </c>
      <c r="F32" s="8">
        <v>642781.53</v>
      </c>
      <c r="G32" s="8">
        <v>545790.52</v>
      </c>
      <c r="H32" s="8">
        <f t="shared" si="1"/>
        <v>19209.880000000005</v>
      </c>
    </row>
    <row r="33" spans="1:8" x14ac:dyDescent="0.2">
      <c r="A33" s="24" t="s">
        <v>62</v>
      </c>
      <c r="B33" s="4"/>
      <c r="C33" s="30">
        <f>SUM(C34:C42)</f>
        <v>0</v>
      </c>
      <c r="D33" s="30">
        <f>SUM(D34:D42)</f>
        <v>0</v>
      </c>
      <c r="E33" s="30">
        <f t="shared" si="0"/>
        <v>0</v>
      </c>
      <c r="F33" s="30">
        <f>SUM(F34:F42)</f>
        <v>0</v>
      </c>
      <c r="G33" s="30">
        <f>SUM(G34:G42)</f>
        <v>0</v>
      </c>
      <c r="H33" s="30">
        <f t="shared" si="1"/>
        <v>0</v>
      </c>
    </row>
    <row r="34" spans="1:8" x14ac:dyDescent="0.2">
      <c r="A34" s="23">
        <v>4100</v>
      </c>
      <c r="B34" s="6" t="s">
        <v>90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23">
        <v>4200</v>
      </c>
      <c r="B35" s="6" t="s">
        <v>91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23">
        <v>4300</v>
      </c>
      <c r="B36" s="6" t="s">
        <v>92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23">
        <v>4400</v>
      </c>
      <c r="B37" s="6" t="s">
        <v>93</v>
      </c>
      <c r="C37" s="8">
        <v>0</v>
      </c>
      <c r="D37" s="8">
        <v>0</v>
      </c>
      <c r="E37" s="8">
        <f t="shared" si="0"/>
        <v>0</v>
      </c>
      <c r="F37" s="8">
        <v>0</v>
      </c>
      <c r="G37" s="8">
        <v>0</v>
      </c>
      <c r="H37" s="8">
        <f t="shared" si="1"/>
        <v>0</v>
      </c>
    </row>
    <row r="38" spans="1:8" x14ac:dyDescent="0.2">
      <c r="A38" s="23">
        <v>4500</v>
      </c>
      <c r="B38" s="6" t="s">
        <v>40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23">
        <v>4600</v>
      </c>
      <c r="B39" s="6" t="s">
        <v>94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23">
        <v>4700</v>
      </c>
      <c r="B40" s="6" t="s">
        <v>95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23">
        <v>4800</v>
      </c>
      <c r="B41" s="6" t="s">
        <v>36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23">
        <v>4900</v>
      </c>
      <c r="B42" s="6" t="s">
        <v>96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24" t="s">
        <v>63</v>
      </c>
      <c r="B43" s="4"/>
      <c r="C43" s="30">
        <f>SUM(C44:C52)</f>
        <v>1027535.9500000001</v>
      </c>
      <c r="D43" s="30">
        <f>SUM(D44:D52)</f>
        <v>-603976.55999999994</v>
      </c>
      <c r="E43" s="30">
        <f t="shared" si="0"/>
        <v>423559.39000000013</v>
      </c>
      <c r="F43" s="30">
        <f>SUM(F44:F52)</f>
        <v>381068.97</v>
      </c>
      <c r="G43" s="30">
        <f>SUM(G44:G52)</f>
        <v>381068.97</v>
      </c>
      <c r="H43" s="30">
        <f t="shared" si="1"/>
        <v>42490.420000000158</v>
      </c>
    </row>
    <row r="44" spans="1:8" x14ac:dyDescent="0.2">
      <c r="A44" s="23">
        <v>5100</v>
      </c>
      <c r="B44" s="6" t="s">
        <v>97</v>
      </c>
      <c r="C44" s="8">
        <v>171000</v>
      </c>
      <c r="D44" s="8">
        <v>-111390.99</v>
      </c>
      <c r="E44" s="8">
        <f t="shared" si="0"/>
        <v>59609.009999999995</v>
      </c>
      <c r="F44" s="8">
        <v>24568.97</v>
      </c>
      <c r="G44" s="8">
        <v>24568.97</v>
      </c>
      <c r="H44" s="8">
        <f t="shared" si="1"/>
        <v>35040.039999999994</v>
      </c>
    </row>
    <row r="45" spans="1:8" x14ac:dyDescent="0.2">
      <c r="A45" s="23">
        <v>5200</v>
      </c>
      <c r="B45" s="6" t="s">
        <v>98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1:8" x14ac:dyDescent="0.2">
      <c r="A46" s="23">
        <v>5300</v>
      </c>
      <c r="B46" s="6" t="s">
        <v>99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23">
        <v>5400</v>
      </c>
      <c r="B47" s="6" t="s">
        <v>100</v>
      </c>
      <c r="C47" s="8">
        <v>742339.05</v>
      </c>
      <c r="D47" s="8">
        <v>-741423.32</v>
      </c>
      <c r="E47" s="8">
        <f t="shared" si="0"/>
        <v>915.73000000009779</v>
      </c>
      <c r="F47" s="8">
        <v>0</v>
      </c>
      <c r="G47" s="8">
        <v>0</v>
      </c>
      <c r="H47" s="8">
        <f t="shared" si="1"/>
        <v>915.73000000009779</v>
      </c>
    </row>
    <row r="48" spans="1:8" x14ac:dyDescent="0.2">
      <c r="A48" s="23">
        <v>5500</v>
      </c>
      <c r="B48" s="6" t="s">
        <v>101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23">
        <v>5600</v>
      </c>
      <c r="B49" s="6" t="s">
        <v>102</v>
      </c>
      <c r="C49" s="8">
        <v>114196.9</v>
      </c>
      <c r="D49" s="8">
        <v>248837.75</v>
      </c>
      <c r="E49" s="8">
        <f t="shared" si="0"/>
        <v>363034.65</v>
      </c>
      <c r="F49" s="8">
        <v>356500</v>
      </c>
      <c r="G49" s="8">
        <v>356500</v>
      </c>
      <c r="H49" s="8">
        <f t="shared" si="1"/>
        <v>6534.6500000000233</v>
      </c>
    </row>
    <row r="50" spans="1:8" x14ac:dyDescent="0.2">
      <c r="A50" s="23">
        <v>5700</v>
      </c>
      <c r="B50" s="6" t="s">
        <v>103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23">
        <v>5800</v>
      </c>
      <c r="B51" s="6" t="s">
        <v>104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23">
        <v>5900</v>
      </c>
      <c r="B52" s="6" t="s">
        <v>105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24" t="s">
        <v>64</v>
      </c>
      <c r="B53" s="4"/>
      <c r="C53" s="30">
        <f>SUM(C54:C56)</f>
        <v>318545.38</v>
      </c>
      <c r="D53" s="30">
        <f>SUM(D54:D56)</f>
        <v>-318545.38</v>
      </c>
      <c r="E53" s="30">
        <f t="shared" si="0"/>
        <v>0</v>
      </c>
      <c r="F53" s="30">
        <f>SUM(F54:F56)</f>
        <v>0</v>
      </c>
      <c r="G53" s="30">
        <f>SUM(G54:G56)</f>
        <v>0</v>
      </c>
      <c r="H53" s="30">
        <f t="shared" si="1"/>
        <v>0</v>
      </c>
    </row>
    <row r="54" spans="1:8" x14ac:dyDescent="0.2">
      <c r="A54" s="23">
        <v>6100</v>
      </c>
      <c r="B54" s="6" t="s">
        <v>106</v>
      </c>
      <c r="C54" s="8">
        <v>318545.38</v>
      </c>
      <c r="D54" s="8">
        <v>-318545.38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23">
        <v>6200</v>
      </c>
      <c r="B55" s="6" t="s">
        <v>107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23">
        <v>6300</v>
      </c>
      <c r="B56" s="6" t="s">
        <v>108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24" t="s">
        <v>65</v>
      </c>
      <c r="B57" s="4"/>
      <c r="C57" s="30">
        <f>SUM(C58:C64)</f>
        <v>0</v>
      </c>
      <c r="D57" s="30">
        <f>SUM(D58:D64)</f>
        <v>0</v>
      </c>
      <c r="E57" s="30">
        <f t="shared" si="0"/>
        <v>0</v>
      </c>
      <c r="F57" s="30">
        <f>SUM(F58:F64)</f>
        <v>0</v>
      </c>
      <c r="G57" s="30">
        <f>SUM(G58:G64)</f>
        <v>0</v>
      </c>
      <c r="H57" s="30">
        <f t="shared" si="1"/>
        <v>0</v>
      </c>
    </row>
    <row r="58" spans="1:8" x14ac:dyDescent="0.2">
      <c r="A58" s="23">
        <v>7100</v>
      </c>
      <c r="B58" s="6" t="s">
        <v>109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23">
        <v>7200</v>
      </c>
      <c r="B59" s="6" t="s">
        <v>110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23">
        <v>7300</v>
      </c>
      <c r="B60" s="6" t="s">
        <v>111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23">
        <v>7400</v>
      </c>
      <c r="B61" s="6" t="s">
        <v>112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23">
        <v>7500</v>
      </c>
      <c r="B62" s="6" t="s">
        <v>113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23">
        <v>7600</v>
      </c>
      <c r="B63" s="6" t="s">
        <v>114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23">
        <v>7900</v>
      </c>
      <c r="B64" s="6" t="s">
        <v>115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24" t="s">
        <v>66</v>
      </c>
      <c r="B65" s="4"/>
      <c r="C65" s="30">
        <f>SUM(C66:C68)</f>
        <v>0</v>
      </c>
      <c r="D65" s="30">
        <f>SUM(D66:D68)</f>
        <v>0</v>
      </c>
      <c r="E65" s="30">
        <f t="shared" si="0"/>
        <v>0</v>
      </c>
      <c r="F65" s="30">
        <f>SUM(F66:F68)</f>
        <v>0</v>
      </c>
      <c r="G65" s="30">
        <f>SUM(G66:G68)</f>
        <v>0</v>
      </c>
      <c r="H65" s="30">
        <f t="shared" si="1"/>
        <v>0</v>
      </c>
    </row>
    <row r="66" spans="1:8" x14ac:dyDescent="0.2">
      <c r="A66" s="23">
        <v>8100</v>
      </c>
      <c r="B66" s="6" t="s">
        <v>37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23">
        <v>8300</v>
      </c>
      <c r="B67" s="6" t="s">
        <v>38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23">
        <v>8500</v>
      </c>
      <c r="B68" s="6" t="s">
        <v>39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24" t="s">
        <v>67</v>
      </c>
      <c r="B69" s="4"/>
      <c r="C69" s="30">
        <f>SUM(C70:C76)</f>
        <v>0</v>
      </c>
      <c r="D69" s="30">
        <f>SUM(D70:D76)</f>
        <v>0</v>
      </c>
      <c r="E69" s="30">
        <f t="shared" si="0"/>
        <v>0</v>
      </c>
      <c r="F69" s="30">
        <f>SUM(F70:F76)</f>
        <v>0</v>
      </c>
      <c r="G69" s="30">
        <f>SUM(G70:G76)</f>
        <v>0</v>
      </c>
      <c r="H69" s="30">
        <f t="shared" si="1"/>
        <v>0</v>
      </c>
    </row>
    <row r="70" spans="1:8" x14ac:dyDescent="0.2">
      <c r="A70" s="23">
        <v>9100</v>
      </c>
      <c r="B70" s="6" t="s">
        <v>116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23">
        <v>9200</v>
      </c>
      <c r="B71" s="6" t="s">
        <v>117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23">
        <v>9300</v>
      </c>
      <c r="B72" s="6" t="s">
        <v>118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23">
        <v>9400</v>
      </c>
      <c r="B73" s="6" t="s">
        <v>119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23">
        <v>9500</v>
      </c>
      <c r="B74" s="6" t="s">
        <v>120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23">
        <v>9600</v>
      </c>
      <c r="B75" s="6" t="s">
        <v>121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27">
        <v>9900</v>
      </c>
      <c r="B76" s="7" t="s">
        <v>122</v>
      </c>
      <c r="C76" s="31">
        <v>0</v>
      </c>
      <c r="D76" s="31">
        <v>0</v>
      </c>
      <c r="E76" s="31">
        <f t="shared" si="2"/>
        <v>0</v>
      </c>
      <c r="F76" s="31">
        <v>0</v>
      </c>
      <c r="G76" s="31">
        <v>0</v>
      </c>
      <c r="H76" s="31">
        <f t="shared" si="3"/>
        <v>0</v>
      </c>
    </row>
    <row r="77" spans="1:8" x14ac:dyDescent="0.2">
      <c r="A77" s="5"/>
      <c r="B77" s="25" t="s">
        <v>51</v>
      </c>
      <c r="C77" s="32">
        <f t="shared" ref="C77:H77" si="4">SUM(C5+C13+C23+C33+C43+C53+C57+C65+C69)</f>
        <v>26104589.279999997</v>
      </c>
      <c r="D77" s="32">
        <f t="shared" si="4"/>
        <v>0</v>
      </c>
      <c r="E77" s="32">
        <f t="shared" si="4"/>
        <v>26104589.280000001</v>
      </c>
      <c r="F77" s="32">
        <f t="shared" si="4"/>
        <v>24583285.169999998</v>
      </c>
      <c r="G77" s="32">
        <f t="shared" si="4"/>
        <v>23895737.829999998</v>
      </c>
      <c r="H77" s="32">
        <f t="shared" si="4"/>
        <v>1521304.1099999987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D23" sqref="D23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4" t="s">
        <v>130</v>
      </c>
      <c r="B1" s="35"/>
      <c r="C1" s="35"/>
      <c r="D1" s="35"/>
      <c r="E1" s="35"/>
      <c r="F1" s="35"/>
      <c r="G1" s="35"/>
      <c r="H1" s="36"/>
    </row>
    <row r="2" spans="1:8" x14ac:dyDescent="0.2">
      <c r="A2" s="37" t="s">
        <v>52</v>
      </c>
      <c r="B2" s="38"/>
      <c r="C2" s="34" t="s">
        <v>58</v>
      </c>
      <c r="D2" s="35"/>
      <c r="E2" s="35"/>
      <c r="F2" s="35"/>
      <c r="G2" s="36"/>
      <c r="H2" s="39" t="s">
        <v>57</v>
      </c>
    </row>
    <row r="3" spans="1:8" ht="24.95" customHeight="1" x14ac:dyDescent="0.2">
      <c r="A3" s="40"/>
      <c r="B3" s="41"/>
      <c r="C3" s="42" t="s">
        <v>53</v>
      </c>
      <c r="D3" s="42" t="s">
        <v>123</v>
      </c>
      <c r="E3" s="42" t="s">
        <v>54</v>
      </c>
      <c r="F3" s="42" t="s">
        <v>55</v>
      </c>
      <c r="G3" s="42" t="s">
        <v>56</v>
      </c>
      <c r="H3" s="43"/>
    </row>
    <row r="4" spans="1:8" x14ac:dyDescent="0.2">
      <c r="A4" s="44"/>
      <c r="B4" s="45"/>
      <c r="C4" s="46">
        <v>1</v>
      </c>
      <c r="D4" s="46">
        <v>2</v>
      </c>
      <c r="E4" s="46" t="s">
        <v>124</v>
      </c>
      <c r="F4" s="46">
        <v>4</v>
      </c>
      <c r="G4" s="46">
        <v>5</v>
      </c>
      <c r="H4" s="46" t="s">
        <v>125</v>
      </c>
    </row>
    <row r="5" spans="1:8" x14ac:dyDescent="0.2">
      <c r="A5" s="3"/>
      <c r="B5" s="9" t="s">
        <v>0</v>
      </c>
      <c r="C5" s="8">
        <v>24758507.949999999</v>
      </c>
      <c r="D5" s="8">
        <v>922521.94</v>
      </c>
      <c r="E5" s="8">
        <f>C5+D5</f>
        <v>25681029.890000001</v>
      </c>
      <c r="F5" s="8">
        <v>24202216.199999999</v>
      </c>
      <c r="G5" s="8">
        <v>23514668.859999999</v>
      </c>
      <c r="H5" s="8">
        <f>E5-F5</f>
        <v>1478813.6900000013</v>
      </c>
    </row>
    <row r="6" spans="1:8" x14ac:dyDescent="0.2">
      <c r="A6" s="3"/>
      <c r="B6" s="9" t="s">
        <v>1</v>
      </c>
      <c r="C6" s="8">
        <v>1346081.33</v>
      </c>
      <c r="D6" s="8">
        <v>-922521.94</v>
      </c>
      <c r="E6" s="8">
        <f>C6+D6</f>
        <v>423559.39000000013</v>
      </c>
      <c r="F6" s="8">
        <v>381068.97</v>
      </c>
      <c r="G6" s="8">
        <v>381068.97</v>
      </c>
      <c r="H6" s="8">
        <f>E6-F6</f>
        <v>42490.420000000158</v>
      </c>
    </row>
    <row r="7" spans="1:8" x14ac:dyDescent="0.2">
      <c r="A7" s="3"/>
      <c r="B7" s="9" t="s">
        <v>2</v>
      </c>
      <c r="C7" s="8">
        <v>0</v>
      </c>
      <c r="D7" s="8">
        <v>0</v>
      </c>
      <c r="E7" s="8">
        <f>C7+D7</f>
        <v>0</v>
      </c>
      <c r="F7" s="8">
        <v>0</v>
      </c>
      <c r="G7" s="8">
        <v>0</v>
      </c>
      <c r="H7" s="8">
        <f>E7-F7</f>
        <v>0</v>
      </c>
    </row>
    <row r="8" spans="1:8" x14ac:dyDescent="0.2">
      <c r="A8" s="3"/>
      <c r="B8" s="9" t="s">
        <v>40</v>
      </c>
      <c r="C8" s="8">
        <v>0</v>
      </c>
      <c r="D8" s="8">
        <v>0</v>
      </c>
      <c r="E8" s="8">
        <f>C8+D8</f>
        <v>0</v>
      </c>
      <c r="F8" s="8">
        <v>0</v>
      </c>
      <c r="G8" s="8">
        <v>0</v>
      </c>
      <c r="H8" s="8">
        <f>E8-F8</f>
        <v>0</v>
      </c>
    </row>
    <row r="9" spans="1:8" x14ac:dyDescent="0.2">
      <c r="A9" s="3"/>
      <c r="B9" s="28" t="s">
        <v>37</v>
      </c>
      <c r="C9" s="31">
        <v>0</v>
      </c>
      <c r="D9" s="31">
        <v>0</v>
      </c>
      <c r="E9" s="31">
        <f>C9+D9</f>
        <v>0</v>
      </c>
      <c r="F9" s="31">
        <v>0</v>
      </c>
      <c r="G9" s="31">
        <v>0</v>
      </c>
      <c r="H9" s="31">
        <f>E9-F9</f>
        <v>0</v>
      </c>
    </row>
    <row r="10" spans="1:8" x14ac:dyDescent="0.2">
      <c r="A10" s="10"/>
      <c r="B10" s="25" t="s">
        <v>51</v>
      </c>
      <c r="C10" s="32">
        <f t="shared" ref="C10:H10" si="0">SUM(C5+C6+C7+C8+C9)</f>
        <v>26104589.280000001</v>
      </c>
      <c r="D10" s="32">
        <f t="shared" si="0"/>
        <v>0</v>
      </c>
      <c r="E10" s="32">
        <f t="shared" si="0"/>
        <v>26104589.280000001</v>
      </c>
      <c r="F10" s="32">
        <f t="shared" si="0"/>
        <v>24583285.169999998</v>
      </c>
      <c r="G10" s="32">
        <f t="shared" si="0"/>
        <v>23895737.829999998</v>
      </c>
      <c r="H10" s="32">
        <f t="shared" si="0"/>
        <v>1521304.1100000015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3"/>
  <sheetViews>
    <sheetView showGridLines="0" topLeftCell="A13" workbookViewId="0">
      <selection activeCell="A31" sqref="A31:B33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55.5" customHeight="1" x14ac:dyDescent="0.2">
      <c r="A1" s="34" t="s">
        <v>140</v>
      </c>
      <c r="B1" s="35"/>
      <c r="C1" s="35"/>
      <c r="D1" s="35"/>
      <c r="E1" s="35"/>
      <c r="F1" s="35"/>
      <c r="G1" s="35"/>
      <c r="H1" s="36"/>
    </row>
    <row r="2" spans="1:8" x14ac:dyDescent="0.2">
      <c r="A2" s="37" t="s">
        <v>52</v>
      </c>
      <c r="B2" s="38"/>
      <c r="C2" s="34" t="s">
        <v>58</v>
      </c>
      <c r="D2" s="35"/>
      <c r="E2" s="35"/>
      <c r="F2" s="35"/>
      <c r="G2" s="36"/>
      <c r="H2" s="39" t="s">
        <v>57</v>
      </c>
    </row>
    <row r="3" spans="1:8" ht="24.95" customHeight="1" x14ac:dyDescent="0.2">
      <c r="A3" s="40"/>
      <c r="B3" s="41"/>
      <c r="C3" s="42" t="s">
        <v>53</v>
      </c>
      <c r="D3" s="42" t="s">
        <v>123</v>
      </c>
      <c r="E3" s="42" t="s">
        <v>54</v>
      </c>
      <c r="F3" s="42" t="s">
        <v>55</v>
      </c>
      <c r="G3" s="42" t="s">
        <v>56</v>
      </c>
      <c r="H3" s="43"/>
    </row>
    <row r="4" spans="1:8" x14ac:dyDescent="0.2">
      <c r="A4" s="44"/>
      <c r="B4" s="45"/>
      <c r="C4" s="46">
        <v>1</v>
      </c>
      <c r="D4" s="46">
        <v>2</v>
      </c>
      <c r="E4" s="46" t="s">
        <v>124</v>
      </c>
      <c r="F4" s="46">
        <v>4</v>
      </c>
      <c r="G4" s="46">
        <v>5</v>
      </c>
      <c r="H4" s="46" t="s">
        <v>125</v>
      </c>
    </row>
    <row r="5" spans="1:8" x14ac:dyDescent="0.2">
      <c r="A5" s="14"/>
      <c r="B5" s="12"/>
      <c r="C5" s="16"/>
      <c r="D5" s="16"/>
      <c r="E5" s="16"/>
      <c r="F5" s="16"/>
      <c r="G5" s="16"/>
      <c r="H5" s="16"/>
    </row>
    <row r="6" spans="1:8" x14ac:dyDescent="0.2">
      <c r="A6" s="2"/>
      <c r="B6" s="11" t="s">
        <v>131</v>
      </c>
      <c r="C6" s="8">
        <v>1909597.41</v>
      </c>
      <c r="D6" s="8">
        <v>-834706.45</v>
      </c>
      <c r="E6" s="8">
        <f>C6+D6</f>
        <v>1074890.96</v>
      </c>
      <c r="F6" s="8">
        <v>903758.39</v>
      </c>
      <c r="G6" s="8">
        <v>875474.75</v>
      </c>
      <c r="H6" s="8">
        <f>E6-F6</f>
        <v>171132.56999999995</v>
      </c>
    </row>
    <row r="7" spans="1:8" x14ac:dyDescent="0.2">
      <c r="A7" s="2"/>
      <c r="B7" s="11" t="s">
        <v>132</v>
      </c>
      <c r="C7" s="8">
        <v>3287892.61</v>
      </c>
      <c r="D7" s="8">
        <v>-95686.39</v>
      </c>
      <c r="E7" s="8">
        <f t="shared" ref="E7:E12" si="0">C7+D7</f>
        <v>3192206.2199999997</v>
      </c>
      <c r="F7" s="8">
        <v>2933725.14</v>
      </c>
      <c r="G7" s="8">
        <v>2821293.78</v>
      </c>
      <c r="H7" s="8">
        <f t="shared" ref="H7:H12" si="1">E7-F7</f>
        <v>258481.07999999961</v>
      </c>
    </row>
    <row r="8" spans="1:8" x14ac:dyDescent="0.2">
      <c r="A8" s="2"/>
      <c r="B8" s="11" t="s">
        <v>133</v>
      </c>
      <c r="C8" s="8">
        <v>353272.54</v>
      </c>
      <c r="D8" s="8">
        <v>50730.79</v>
      </c>
      <c r="E8" s="8">
        <f t="shared" si="0"/>
        <v>404003.32999999996</v>
      </c>
      <c r="F8" s="8">
        <v>417557.37</v>
      </c>
      <c r="G8" s="8">
        <v>407082.47</v>
      </c>
      <c r="H8" s="8">
        <f t="shared" si="1"/>
        <v>-13554.040000000037</v>
      </c>
    </row>
    <row r="9" spans="1:8" x14ac:dyDescent="0.2">
      <c r="A9" s="2"/>
      <c r="B9" s="11" t="s">
        <v>134</v>
      </c>
      <c r="C9" s="8">
        <v>3324620.34</v>
      </c>
      <c r="D9" s="8">
        <v>-241391.44</v>
      </c>
      <c r="E9" s="8">
        <f t="shared" si="0"/>
        <v>3083228.9</v>
      </c>
      <c r="F9" s="8">
        <v>2710915.51</v>
      </c>
      <c r="G9" s="8">
        <v>2635071.02</v>
      </c>
      <c r="H9" s="8">
        <f t="shared" si="1"/>
        <v>372313.39000000013</v>
      </c>
    </row>
    <row r="10" spans="1:8" x14ac:dyDescent="0.2">
      <c r="A10" s="2"/>
      <c r="B10" s="11" t="s">
        <v>135</v>
      </c>
      <c r="C10" s="8">
        <v>702584.28</v>
      </c>
      <c r="D10" s="8">
        <v>-142570.37</v>
      </c>
      <c r="E10" s="8">
        <f t="shared" si="0"/>
        <v>560013.91</v>
      </c>
      <c r="F10" s="8">
        <v>527594.06999999995</v>
      </c>
      <c r="G10" s="8">
        <v>521531.41</v>
      </c>
      <c r="H10" s="8">
        <f t="shared" si="1"/>
        <v>32419.840000000084</v>
      </c>
    </row>
    <row r="11" spans="1:8" x14ac:dyDescent="0.2">
      <c r="A11" s="2"/>
      <c r="B11" s="11" t="s">
        <v>136</v>
      </c>
      <c r="C11" s="8">
        <v>10152011.789999999</v>
      </c>
      <c r="D11" s="8">
        <v>2125122.65</v>
      </c>
      <c r="E11" s="8">
        <f t="shared" si="0"/>
        <v>12277134.439999999</v>
      </c>
      <c r="F11" s="8">
        <v>12070224.890000001</v>
      </c>
      <c r="G11" s="8">
        <v>11909985.380000001</v>
      </c>
      <c r="H11" s="8">
        <f t="shared" si="1"/>
        <v>206909.54999999888</v>
      </c>
    </row>
    <row r="12" spans="1:8" x14ac:dyDescent="0.2">
      <c r="A12" s="2"/>
      <c r="B12" s="11" t="s">
        <v>137</v>
      </c>
      <c r="C12" s="8">
        <v>2056516.72</v>
      </c>
      <c r="D12" s="8">
        <v>-230485.01</v>
      </c>
      <c r="E12" s="8">
        <f t="shared" si="0"/>
        <v>1826031.71</v>
      </c>
      <c r="F12" s="8">
        <v>1476189.87</v>
      </c>
      <c r="G12" s="8">
        <v>1329263.31</v>
      </c>
      <c r="H12" s="8">
        <f t="shared" si="1"/>
        <v>349841.83999999985</v>
      </c>
    </row>
    <row r="13" spans="1:8" x14ac:dyDescent="0.2">
      <c r="A13" s="2"/>
      <c r="B13" s="11" t="s">
        <v>138</v>
      </c>
      <c r="C13" s="8">
        <v>3187036.83</v>
      </c>
      <c r="D13" s="8">
        <v>-584104.4</v>
      </c>
      <c r="E13" s="8">
        <f t="shared" ref="E13" si="2">C13+D13</f>
        <v>2602932.4300000002</v>
      </c>
      <c r="F13" s="8">
        <v>2653645.81</v>
      </c>
      <c r="G13" s="8">
        <v>2538937.12</v>
      </c>
      <c r="H13" s="8">
        <f t="shared" ref="H13" si="3">E13-F13</f>
        <v>-50713.379999999888</v>
      </c>
    </row>
    <row r="14" spans="1:8" x14ac:dyDescent="0.2">
      <c r="A14" s="2"/>
      <c r="B14" s="11" t="s">
        <v>139</v>
      </c>
      <c r="C14" s="8">
        <v>1131056.76</v>
      </c>
      <c r="D14" s="8">
        <v>-46909.38</v>
      </c>
      <c r="E14" s="8">
        <f t="shared" ref="E14" si="4">C14+D14</f>
        <v>1084147.3800000001</v>
      </c>
      <c r="F14" s="8">
        <v>889674.12</v>
      </c>
      <c r="G14" s="8">
        <v>857098.59</v>
      </c>
      <c r="H14" s="8">
        <f t="shared" ref="H14" si="5">E14-F14</f>
        <v>194473.26000000013</v>
      </c>
    </row>
    <row r="15" spans="1:8" x14ac:dyDescent="0.2">
      <c r="A15" s="2"/>
      <c r="B15" s="11"/>
      <c r="C15" s="8"/>
      <c r="D15" s="8"/>
      <c r="E15" s="8"/>
      <c r="F15" s="8"/>
      <c r="G15" s="8"/>
      <c r="H15" s="8"/>
    </row>
    <row r="16" spans="1:8" x14ac:dyDescent="0.2">
      <c r="A16" s="13"/>
      <c r="B16" s="26" t="s">
        <v>51</v>
      </c>
      <c r="C16" s="33">
        <f t="shared" ref="C16:H16" si="6">SUM(C6:C15)</f>
        <v>26104589.279999997</v>
      </c>
      <c r="D16" s="33">
        <f t="shared" si="6"/>
        <v>0</v>
      </c>
      <c r="E16" s="33">
        <f t="shared" si="6"/>
        <v>26104589.279999997</v>
      </c>
      <c r="F16" s="33">
        <f t="shared" si="6"/>
        <v>24583285.170000002</v>
      </c>
      <c r="G16" s="33">
        <f t="shared" si="6"/>
        <v>23895737.830000002</v>
      </c>
      <c r="H16" s="33">
        <f t="shared" si="6"/>
        <v>1521304.1099999989</v>
      </c>
    </row>
    <row r="19" spans="1:8" ht="45" customHeight="1" x14ac:dyDescent="0.2">
      <c r="A19" s="34" t="s">
        <v>141</v>
      </c>
      <c r="B19" s="35"/>
      <c r="C19" s="35"/>
      <c r="D19" s="35"/>
      <c r="E19" s="35"/>
      <c r="F19" s="35"/>
      <c r="G19" s="35"/>
      <c r="H19" s="36"/>
    </row>
    <row r="20" spans="1:8" x14ac:dyDescent="0.2">
      <c r="A20" s="37" t="s">
        <v>52</v>
      </c>
      <c r="B20" s="38"/>
      <c r="C20" s="34" t="s">
        <v>58</v>
      </c>
      <c r="D20" s="35"/>
      <c r="E20" s="35"/>
      <c r="F20" s="35"/>
      <c r="G20" s="36"/>
      <c r="H20" s="39" t="s">
        <v>57</v>
      </c>
    </row>
    <row r="21" spans="1:8" ht="22.5" x14ac:dyDescent="0.2">
      <c r="A21" s="40"/>
      <c r="B21" s="41"/>
      <c r="C21" s="42" t="s">
        <v>53</v>
      </c>
      <c r="D21" s="42" t="s">
        <v>123</v>
      </c>
      <c r="E21" s="42" t="s">
        <v>54</v>
      </c>
      <c r="F21" s="42" t="s">
        <v>55</v>
      </c>
      <c r="G21" s="42" t="s">
        <v>56</v>
      </c>
      <c r="H21" s="43"/>
    </row>
    <row r="22" spans="1:8" x14ac:dyDescent="0.2">
      <c r="A22" s="44"/>
      <c r="B22" s="45"/>
      <c r="C22" s="46">
        <v>1</v>
      </c>
      <c r="D22" s="46">
        <v>2</v>
      </c>
      <c r="E22" s="46" t="s">
        <v>124</v>
      </c>
      <c r="F22" s="46">
        <v>4</v>
      </c>
      <c r="G22" s="46">
        <v>5</v>
      </c>
      <c r="H22" s="46" t="s">
        <v>125</v>
      </c>
    </row>
    <row r="23" spans="1:8" x14ac:dyDescent="0.2">
      <c r="A23" s="2"/>
      <c r="B23" s="1" t="s">
        <v>8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8">
        <f>E23-F23</f>
        <v>0</v>
      </c>
    </row>
    <row r="24" spans="1:8" x14ac:dyDescent="0.2">
      <c r="A24" s="2"/>
      <c r="B24" s="1" t="s">
        <v>9</v>
      </c>
      <c r="C24" s="8">
        <v>0</v>
      </c>
      <c r="D24" s="8">
        <v>0</v>
      </c>
      <c r="E24" s="8">
        <f t="shared" ref="E24:E26" si="7">C24+D24</f>
        <v>0</v>
      </c>
      <c r="F24" s="8">
        <v>0</v>
      </c>
      <c r="G24" s="8">
        <v>0</v>
      </c>
      <c r="H24" s="8">
        <f t="shared" ref="H24:H26" si="8">E24-F24</f>
        <v>0</v>
      </c>
    </row>
    <row r="25" spans="1:8" x14ac:dyDescent="0.2">
      <c r="A25" s="2"/>
      <c r="B25" s="1" t="s">
        <v>10</v>
      </c>
      <c r="C25" s="8">
        <v>0</v>
      </c>
      <c r="D25" s="8">
        <v>0</v>
      </c>
      <c r="E25" s="8">
        <f t="shared" si="7"/>
        <v>0</v>
      </c>
      <c r="F25" s="8">
        <v>0</v>
      </c>
      <c r="G25" s="8">
        <v>0</v>
      </c>
      <c r="H25" s="8">
        <f t="shared" si="8"/>
        <v>0</v>
      </c>
    </row>
    <row r="26" spans="1:8" x14ac:dyDescent="0.2">
      <c r="A26" s="2"/>
      <c r="B26" s="1" t="s">
        <v>127</v>
      </c>
      <c r="C26" s="8">
        <v>0</v>
      </c>
      <c r="D26" s="8">
        <v>0</v>
      </c>
      <c r="E26" s="8">
        <f t="shared" si="7"/>
        <v>0</v>
      </c>
      <c r="F26" s="8">
        <v>0</v>
      </c>
      <c r="G26" s="8">
        <v>0</v>
      </c>
      <c r="H26" s="8">
        <f t="shared" si="8"/>
        <v>0</v>
      </c>
    </row>
    <row r="27" spans="1:8" x14ac:dyDescent="0.2">
      <c r="A27" s="13"/>
      <c r="B27" s="26" t="s">
        <v>51</v>
      </c>
      <c r="C27" s="33">
        <f t="shared" ref="C27:H27" si="9">SUM(C23:C26)</f>
        <v>0</v>
      </c>
      <c r="D27" s="33">
        <f t="shared" si="9"/>
        <v>0</v>
      </c>
      <c r="E27" s="33">
        <f t="shared" si="9"/>
        <v>0</v>
      </c>
      <c r="F27" s="33">
        <f t="shared" si="9"/>
        <v>0</v>
      </c>
      <c r="G27" s="33">
        <f t="shared" si="9"/>
        <v>0</v>
      </c>
      <c r="H27" s="33">
        <f t="shared" si="9"/>
        <v>0</v>
      </c>
    </row>
    <row r="30" spans="1:8" ht="45" customHeight="1" x14ac:dyDescent="0.2">
      <c r="A30" s="34" t="s">
        <v>142</v>
      </c>
      <c r="B30" s="35"/>
      <c r="C30" s="35"/>
      <c r="D30" s="35"/>
      <c r="E30" s="35"/>
      <c r="F30" s="35"/>
      <c r="G30" s="35"/>
      <c r="H30" s="36"/>
    </row>
    <row r="31" spans="1:8" x14ac:dyDescent="0.2">
      <c r="A31" s="37" t="s">
        <v>52</v>
      </c>
      <c r="B31" s="38"/>
      <c r="C31" s="34" t="s">
        <v>58</v>
      </c>
      <c r="D31" s="35"/>
      <c r="E31" s="35"/>
      <c r="F31" s="35"/>
      <c r="G31" s="36"/>
      <c r="H31" s="39" t="s">
        <v>57</v>
      </c>
    </row>
    <row r="32" spans="1:8" ht="22.5" x14ac:dyDescent="0.2">
      <c r="A32" s="40"/>
      <c r="B32" s="41"/>
      <c r="C32" s="42" t="s">
        <v>53</v>
      </c>
      <c r="D32" s="42" t="s">
        <v>123</v>
      </c>
      <c r="E32" s="42" t="s">
        <v>54</v>
      </c>
      <c r="F32" s="42" t="s">
        <v>55</v>
      </c>
      <c r="G32" s="42" t="s">
        <v>56</v>
      </c>
      <c r="H32" s="43"/>
    </row>
    <row r="33" spans="1:8" x14ac:dyDescent="0.2">
      <c r="A33" s="44"/>
      <c r="B33" s="45"/>
      <c r="C33" s="46">
        <v>1</v>
      </c>
      <c r="D33" s="46">
        <v>2</v>
      </c>
      <c r="E33" s="46" t="s">
        <v>124</v>
      </c>
      <c r="F33" s="46">
        <v>4</v>
      </c>
      <c r="G33" s="46">
        <v>5</v>
      </c>
      <c r="H33" s="46" t="s">
        <v>125</v>
      </c>
    </row>
    <row r="34" spans="1:8" x14ac:dyDescent="0.2">
      <c r="A34" s="2"/>
      <c r="B34" s="15" t="s">
        <v>12</v>
      </c>
      <c r="C34" s="8">
        <v>26104589.280000001</v>
      </c>
      <c r="D34" s="8">
        <v>0</v>
      </c>
      <c r="E34" s="8">
        <f t="shared" ref="E34:E40" si="10">C34+D34</f>
        <v>26104589.280000001</v>
      </c>
      <c r="F34" s="8">
        <v>24583285.170000002</v>
      </c>
      <c r="G34" s="8">
        <v>23895737.829999998</v>
      </c>
      <c r="H34" s="8">
        <f t="shared" ref="H34:H40" si="11">E34-F34</f>
        <v>1521304.1099999994</v>
      </c>
    </row>
    <row r="35" spans="1:8" x14ac:dyDescent="0.2">
      <c r="A35" s="2"/>
      <c r="B35" s="15" t="s">
        <v>11</v>
      </c>
      <c r="C35" s="8">
        <v>0</v>
      </c>
      <c r="D35" s="8">
        <v>0</v>
      </c>
      <c r="E35" s="8">
        <f t="shared" si="10"/>
        <v>0</v>
      </c>
      <c r="F35" s="8">
        <v>0</v>
      </c>
      <c r="G35" s="8">
        <v>0</v>
      </c>
      <c r="H35" s="8">
        <f t="shared" si="11"/>
        <v>0</v>
      </c>
    </row>
    <row r="36" spans="1:8" x14ac:dyDescent="0.2">
      <c r="A36" s="2"/>
      <c r="B36" s="15" t="s">
        <v>13</v>
      </c>
      <c r="C36" s="8">
        <v>0</v>
      </c>
      <c r="D36" s="8">
        <v>0</v>
      </c>
      <c r="E36" s="8">
        <f t="shared" si="10"/>
        <v>0</v>
      </c>
      <c r="F36" s="8">
        <v>0</v>
      </c>
      <c r="G36" s="8">
        <v>0</v>
      </c>
      <c r="H36" s="8">
        <f t="shared" si="11"/>
        <v>0</v>
      </c>
    </row>
    <row r="37" spans="1:8" x14ac:dyDescent="0.2">
      <c r="A37" s="2"/>
      <c r="B37" s="15" t="s">
        <v>25</v>
      </c>
      <c r="C37" s="8">
        <v>0</v>
      </c>
      <c r="D37" s="8">
        <v>0</v>
      </c>
      <c r="E37" s="8">
        <f t="shared" si="10"/>
        <v>0</v>
      </c>
      <c r="F37" s="8">
        <v>0</v>
      </c>
      <c r="G37" s="8">
        <v>0</v>
      </c>
      <c r="H37" s="8">
        <f t="shared" si="11"/>
        <v>0</v>
      </c>
    </row>
    <row r="38" spans="1:8" ht="11.25" customHeight="1" x14ac:dyDescent="0.2">
      <c r="A38" s="2"/>
      <c r="B38" s="15" t="s">
        <v>26</v>
      </c>
      <c r="C38" s="8">
        <v>0</v>
      </c>
      <c r="D38" s="8">
        <v>0</v>
      </c>
      <c r="E38" s="8">
        <f t="shared" si="10"/>
        <v>0</v>
      </c>
      <c r="F38" s="8">
        <v>0</v>
      </c>
      <c r="G38" s="8">
        <v>0</v>
      </c>
      <c r="H38" s="8">
        <f t="shared" si="11"/>
        <v>0</v>
      </c>
    </row>
    <row r="39" spans="1:8" x14ac:dyDescent="0.2">
      <c r="A39" s="2"/>
      <c r="B39" s="15" t="s">
        <v>33</v>
      </c>
      <c r="C39" s="8">
        <v>0</v>
      </c>
      <c r="D39" s="8">
        <v>0</v>
      </c>
      <c r="E39" s="8">
        <f t="shared" si="10"/>
        <v>0</v>
      </c>
      <c r="F39" s="8">
        <v>0</v>
      </c>
      <c r="G39" s="8">
        <v>0</v>
      </c>
      <c r="H39" s="8">
        <f t="shared" si="11"/>
        <v>0</v>
      </c>
    </row>
    <row r="40" spans="1:8" x14ac:dyDescent="0.2">
      <c r="A40" s="2"/>
      <c r="B40" s="15" t="s">
        <v>14</v>
      </c>
      <c r="C40" s="8">
        <v>0</v>
      </c>
      <c r="D40" s="8">
        <v>0</v>
      </c>
      <c r="E40" s="8">
        <f t="shared" si="10"/>
        <v>0</v>
      </c>
      <c r="F40" s="8">
        <v>0</v>
      </c>
      <c r="G40" s="8">
        <v>0</v>
      </c>
      <c r="H40" s="8">
        <f t="shared" si="11"/>
        <v>0</v>
      </c>
    </row>
    <row r="41" spans="1:8" x14ac:dyDescent="0.2">
      <c r="A41" s="13"/>
      <c r="B41" s="26" t="s">
        <v>51</v>
      </c>
      <c r="C41" s="33">
        <f t="shared" ref="C41:H41" si="12">SUM(C34:C40)</f>
        <v>26104589.280000001</v>
      </c>
      <c r="D41" s="33">
        <f t="shared" si="12"/>
        <v>0</v>
      </c>
      <c r="E41" s="33">
        <f t="shared" si="12"/>
        <v>26104589.280000001</v>
      </c>
      <c r="F41" s="33">
        <f t="shared" si="12"/>
        <v>24583285.170000002</v>
      </c>
      <c r="G41" s="33">
        <f t="shared" si="12"/>
        <v>23895737.829999998</v>
      </c>
      <c r="H41" s="33">
        <f t="shared" si="12"/>
        <v>1521304.1099999994</v>
      </c>
    </row>
    <row r="43" spans="1:8" x14ac:dyDescent="0.2">
      <c r="A43" s="1" t="s">
        <v>126</v>
      </c>
    </row>
  </sheetData>
  <sheetProtection formatCells="0" formatColumns="0" formatRows="0" insertRows="0" deleteRows="0" autoFilter="0"/>
  <mergeCells count="12">
    <mergeCell ref="A30:H30"/>
    <mergeCell ref="A31:B33"/>
    <mergeCell ref="C31:G31"/>
    <mergeCell ref="H31:H32"/>
    <mergeCell ref="C20:G20"/>
    <mergeCell ref="H20:H21"/>
    <mergeCell ref="A1:H1"/>
    <mergeCell ref="A2:B4"/>
    <mergeCell ref="A19:H19"/>
    <mergeCell ref="A20:B22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tabSelected="1" workbookViewId="0">
      <selection activeCell="B8" sqref="B8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4" t="s">
        <v>143</v>
      </c>
      <c r="B1" s="35"/>
      <c r="C1" s="35"/>
      <c r="D1" s="35"/>
      <c r="E1" s="35"/>
      <c r="F1" s="35"/>
      <c r="G1" s="35"/>
      <c r="H1" s="36"/>
    </row>
    <row r="2" spans="1:8" x14ac:dyDescent="0.2">
      <c r="A2" s="37" t="s">
        <v>52</v>
      </c>
      <c r="B2" s="38"/>
      <c r="C2" s="34" t="s">
        <v>58</v>
      </c>
      <c r="D2" s="35"/>
      <c r="E2" s="35"/>
      <c r="F2" s="35"/>
      <c r="G2" s="36"/>
      <c r="H2" s="39" t="s">
        <v>57</v>
      </c>
    </row>
    <row r="3" spans="1:8" ht="24.95" customHeight="1" x14ac:dyDescent="0.2">
      <c r="A3" s="40"/>
      <c r="B3" s="41"/>
      <c r="C3" s="42" t="s">
        <v>53</v>
      </c>
      <c r="D3" s="42" t="s">
        <v>123</v>
      </c>
      <c r="E3" s="42" t="s">
        <v>54</v>
      </c>
      <c r="F3" s="42" t="s">
        <v>55</v>
      </c>
      <c r="G3" s="42" t="s">
        <v>56</v>
      </c>
      <c r="H3" s="43"/>
    </row>
    <row r="4" spans="1:8" x14ac:dyDescent="0.2">
      <c r="A4" s="44"/>
      <c r="B4" s="45"/>
      <c r="C4" s="46">
        <v>1</v>
      </c>
      <c r="D4" s="46">
        <v>2</v>
      </c>
      <c r="E4" s="46" t="s">
        <v>124</v>
      </c>
      <c r="F4" s="46">
        <v>4</v>
      </c>
      <c r="G4" s="46">
        <v>5</v>
      </c>
      <c r="H4" s="46" t="s">
        <v>125</v>
      </c>
    </row>
    <row r="5" spans="1:8" x14ac:dyDescent="0.2">
      <c r="A5" s="19" t="s">
        <v>15</v>
      </c>
      <c r="B5" s="18"/>
      <c r="C5" s="30">
        <f t="shared" ref="C5:H5" si="0">SUM(C6:C13)</f>
        <v>3641165.15</v>
      </c>
      <c r="D5" s="30">
        <f t="shared" si="0"/>
        <v>-44955.6</v>
      </c>
      <c r="E5" s="30">
        <f t="shared" si="0"/>
        <v>3596209.55</v>
      </c>
      <c r="F5" s="30">
        <f t="shared" si="0"/>
        <v>3351282.5100000002</v>
      </c>
      <c r="G5" s="30">
        <f t="shared" si="0"/>
        <v>3228376.25</v>
      </c>
      <c r="H5" s="30">
        <f t="shared" si="0"/>
        <v>244927.03999999957</v>
      </c>
    </row>
    <row r="6" spans="1:8" x14ac:dyDescent="0.2">
      <c r="A6" s="17"/>
      <c r="B6" s="20" t="s">
        <v>41</v>
      </c>
      <c r="C6" s="8">
        <v>0</v>
      </c>
      <c r="D6" s="8">
        <v>0</v>
      </c>
      <c r="E6" s="8">
        <f>C6+D6</f>
        <v>0</v>
      </c>
      <c r="F6" s="8">
        <v>0</v>
      </c>
      <c r="G6" s="8">
        <v>0</v>
      </c>
      <c r="H6" s="8">
        <f>E6-F6</f>
        <v>0</v>
      </c>
    </row>
    <row r="7" spans="1:8" x14ac:dyDescent="0.2">
      <c r="A7" s="17"/>
      <c r="B7" s="20" t="s">
        <v>16</v>
      </c>
      <c r="C7" s="8">
        <v>0</v>
      </c>
      <c r="D7" s="8">
        <v>0</v>
      </c>
      <c r="E7" s="8">
        <f t="shared" ref="E7:E13" si="1">C7+D7</f>
        <v>0</v>
      </c>
      <c r="F7" s="8">
        <v>0</v>
      </c>
      <c r="G7" s="8">
        <v>0</v>
      </c>
      <c r="H7" s="8">
        <f t="shared" ref="H7:H13" si="2">E7-F7</f>
        <v>0</v>
      </c>
    </row>
    <row r="8" spans="1:8" x14ac:dyDescent="0.2">
      <c r="A8" s="17"/>
      <c r="B8" s="20" t="s">
        <v>128</v>
      </c>
      <c r="C8" s="8">
        <v>0</v>
      </c>
      <c r="D8" s="8">
        <v>0</v>
      </c>
      <c r="E8" s="8">
        <f t="shared" si="1"/>
        <v>0</v>
      </c>
      <c r="F8" s="8">
        <v>0</v>
      </c>
      <c r="G8" s="8">
        <v>0</v>
      </c>
      <c r="H8" s="8">
        <f t="shared" si="2"/>
        <v>0</v>
      </c>
    </row>
    <row r="9" spans="1:8" x14ac:dyDescent="0.2">
      <c r="A9" s="17"/>
      <c r="B9" s="20" t="s">
        <v>3</v>
      </c>
      <c r="C9" s="8">
        <v>0</v>
      </c>
      <c r="D9" s="8">
        <v>0</v>
      </c>
      <c r="E9" s="8">
        <f t="shared" si="1"/>
        <v>0</v>
      </c>
      <c r="F9" s="8">
        <v>0</v>
      </c>
      <c r="G9" s="8">
        <v>0</v>
      </c>
      <c r="H9" s="8">
        <f t="shared" si="2"/>
        <v>0</v>
      </c>
    </row>
    <row r="10" spans="1:8" x14ac:dyDescent="0.2">
      <c r="A10" s="17"/>
      <c r="B10" s="20" t="s">
        <v>22</v>
      </c>
      <c r="C10" s="8">
        <v>3287892.61</v>
      </c>
      <c r="D10" s="8">
        <v>-95686.39</v>
      </c>
      <c r="E10" s="8">
        <f t="shared" si="1"/>
        <v>3192206.2199999997</v>
      </c>
      <c r="F10" s="8">
        <v>2933725.14</v>
      </c>
      <c r="G10" s="8">
        <v>2821293.78</v>
      </c>
      <c r="H10" s="8">
        <f t="shared" si="2"/>
        <v>258481.07999999961</v>
      </c>
    </row>
    <row r="11" spans="1:8" x14ac:dyDescent="0.2">
      <c r="A11" s="17"/>
      <c r="B11" s="20" t="s">
        <v>17</v>
      </c>
      <c r="C11" s="8">
        <v>0</v>
      </c>
      <c r="D11" s="8">
        <v>0</v>
      </c>
      <c r="E11" s="8">
        <f t="shared" si="1"/>
        <v>0</v>
      </c>
      <c r="F11" s="8">
        <v>0</v>
      </c>
      <c r="G11" s="8">
        <v>0</v>
      </c>
      <c r="H11" s="8">
        <f t="shared" si="2"/>
        <v>0</v>
      </c>
    </row>
    <row r="12" spans="1:8" x14ac:dyDescent="0.2">
      <c r="A12" s="17"/>
      <c r="B12" s="20" t="s">
        <v>42</v>
      </c>
      <c r="C12" s="8">
        <v>0</v>
      </c>
      <c r="D12" s="8">
        <v>0</v>
      </c>
      <c r="E12" s="8">
        <f t="shared" si="1"/>
        <v>0</v>
      </c>
      <c r="F12" s="8">
        <v>0</v>
      </c>
      <c r="G12" s="8">
        <v>0</v>
      </c>
      <c r="H12" s="8">
        <f t="shared" si="2"/>
        <v>0</v>
      </c>
    </row>
    <row r="13" spans="1:8" x14ac:dyDescent="0.2">
      <c r="A13" s="17"/>
      <c r="B13" s="20" t="s">
        <v>18</v>
      </c>
      <c r="C13" s="8">
        <v>353272.54</v>
      </c>
      <c r="D13" s="8">
        <v>50730.79</v>
      </c>
      <c r="E13" s="8">
        <f t="shared" si="1"/>
        <v>404003.32999999996</v>
      </c>
      <c r="F13" s="8">
        <v>417557.37</v>
      </c>
      <c r="G13" s="8">
        <v>407082.47</v>
      </c>
      <c r="H13" s="8">
        <f t="shared" si="2"/>
        <v>-13554.040000000037</v>
      </c>
    </row>
    <row r="14" spans="1:8" x14ac:dyDescent="0.2">
      <c r="A14" s="19" t="s">
        <v>19</v>
      </c>
      <c r="B14" s="21"/>
      <c r="C14" s="30">
        <f t="shared" ref="C14:H14" si="3">SUM(C15:C21)</f>
        <v>22463424.130000003</v>
      </c>
      <c r="D14" s="30">
        <f t="shared" si="3"/>
        <v>44955.600000000093</v>
      </c>
      <c r="E14" s="30">
        <f t="shared" si="3"/>
        <v>22508379.73</v>
      </c>
      <c r="F14" s="30">
        <f t="shared" si="3"/>
        <v>21232002.66</v>
      </c>
      <c r="G14" s="30">
        <f t="shared" si="3"/>
        <v>20667361.579999998</v>
      </c>
      <c r="H14" s="30">
        <f t="shared" si="3"/>
        <v>1276377.0700000019</v>
      </c>
    </row>
    <row r="15" spans="1:8" x14ac:dyDescent="0.2">
      <c r="A15" s="17"/>
      <c r="B15" s="20" t="s">
        <v>43</v>
      </c>
      <c r="C15" s="8">
        <v>3040654.17</v>
      </c>
      <c r="D15" s="8">
        <v>-881615.83</v>
      </c>
      <c r="E15" s="8">
        <f>C15+D15</f>
        <v>2159038.34</v>
      </c>
      <c r="F15" s="8">
        <v>1793432.51</v>
      </c>
      <c r="G15" s="8">
        <v>1732573.34</v>
      </c>
      <c r="H15" s="8">
        <f t="shared" ref="H15:H21" si="4">E15-F15</f>
        <v>365605.82999999984</v>
      </c>
    </row>
    <row r="16" spans="1:8" x14ac:dyDescent="0.2">
      <c r="A16" s="17"/>
      <c r="B16" s="20" t="s">
        <v>27</v>
      </c>
      <c r="C16" s="8">
        <v>19422769.960000001</v>
      </c>
      <c r="D16" s="8">
        <v>926571.43</v>
      </c>
      <c r="E16" s="8">
        <f t="shared" ref="E16:E21" si="5">C16+D16</f>
        <v>20349341.390000001</v>
      </c>
      <c r="F16" s="8">
        <v>19438570.149999999</v>
      </c>
      <c r="G16" s="8">
        <v>18934788.239999998</v>
      </c>
      <c r="H16" s="8">
        <f t="shared" si="4"/>
        <v>910771.24000000209</v>
      </c>
    </row>
    <row r="17" spans="1:8" x14ac:dyDescent="0.2">
      <c r="A17" s="17"/>
      <c r="B17" s="20" t="s">
        <v>20</v>
      </c>
      <c r="C17" s="8">
        <v>0</v>
      </c>
      <c r="D17" s="8">
        <v>0</v>
      </c>
      <c r="E17" s="8">
        <f t="shared" si="5"/>
        <v>0</v>
      </c>
      <c r="F17" s="8">
        <v>0</v>
      </c>
      <c r="G17" s="8">
        <v>0</v>
      </c>
      <c r="H17" s="8">
        <f t="shared" si="4"/>
        <v>0</v>
      </c>
    </row>
    <row r="18" spans="1:8" x14ac:dyDescent="0.2">
      <c r="A18" s="17"/>
      <c r="B18" s="20" t="s">
        <v>44</v>
      </c>
      <c r="C18" s="8">
        <v>0</v>
      </c>
      <c r="D18" s="8">
        <v>0</v>
      </c>
      <c r="E18" s="8">
        <f t="shared" si="5"/>
        <v>0</v>
      </c>
      <c r="F18" s="8">
        <v>0</v>
      </c>
      <c r="G18" s="8">
        <v>0</v>
      </c>
      <c r="H18" s="8">
        <f t="shared" si="4"/>
        <v>0</v>
      </c>
    </row>
    <row r="19" spans="1:8" x14ac:dyDescent="0.2">
      <c r="A19" s="17"/>
      <c r="B19" s="20" t="s">
        <v>45</v>
      </c>
      <c r="C19" s="8">
        <v>0</v>
      </c>
      <c r="D19" s="8">
        <v>0</v>
      </c>
      <c r="E19" s="8">
        <f t="shared" si="5"/>
        <v>0</v>
      </c>
      <c r="F19" s="8">
        <v>0</v>
      </c>
      <c r="G19" s="8">
        <v>0</v>
      </c>
      <c r="H19" s="8">
        <f t="shared" si="4"/>
        <v>0</v>
      </c>
    </row>
    <row r="20" spans="1:8" x14ac:dyDescent="0.2">
      <c r="A20" s="17"/>
      <c r="B20" s="20" t="s">
        <v>46</v>
      </c>
      <c r="C20" s="8">
        <v>0</v>
      </c>
      <c r="D20" s="8">
        <v>0</v>
      </c>
      <c r="E20" s="8">
        <f t="shared" si="5"/>
        <v>0</v>
      </c>
      <c r="F20" s="8">
        <v>0</v>
      </c>
      <c r="G20" s="8">
        <v>0</v>
      </c>
      <c r="H20" s="8">
        <f t="shared" si="4"/>
        <v>0</v>
      </c>
    </row>
    <row r="21" spans="1:8" x14ac:dyDescent="0.2">
      <c r="A21" s="17"/>
      <c r="B21" s="20" t="s">
        <v>4</v>
      </c>
      <c r="C21" s="8">
        <v>0</v>
      </c>
      <c r="D21" s="8">
        <v>0</v>
      </c>
      <c r="E21" s="8">
        <f t="shared" si="5"/>
        <v>0</v>
      </c>
      <c r="F21" s="8">
        <v>0</v>
      </c>
      <c r="G21" s="8">
        <v>0</v>
      </c>
      <c r="H21" s="8">
        <f t="shared" si="4"/>
        <v>0</v>
      </c>
    </row>
    <row r="22" spans="1:8" x14ac:dyDescent="0.2">
      <c r="A22" s="19" t="s">
        <v>47</v>
      </c>
      <c r="B22" s="21"/>
      <c r="C22" s="30">
        <f t="shared" ref="C22:H22" si="6">SUM(C23:C31)</f>
        <v>0</v>
      </c>
      <c r="D22" s="30">
        <f t="shared" si="6"/>
        <v>0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</row>
    <row r="23" spans="1:8" x14ac:dyDescent="0.2">
      <c r="A23" s="17"/>
      <c r="B23" s="20" t="s">
        <v>28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8">
        <f t="shared" ref="H23:H31" si="7">E23-F23</f>
        <v>0</v>
      </c>
    </row>
    <row r="24" spans="1:8" x14ac:dyDescent="0.2">
      <c r="A24" s="17"/>
      <c r="B24" s="20" t="s">
        <v>23</v>
      </c>
      <c r="C24" s="8">
        <v>0</v>
      </c>
      <c r="D24" s="8">
        <v>0</v>
      </c>
      <c r="E24" s="8">
        <f t="shared" ref="E24:E31" si="8">C24+D24</f>
        <v>0</v>
      </c>
      <c r="F24" s="8">
        <v>0</v>
      </c>
      <c r="G24" s="8">
        <v>0</v>
      </c>
      <c r="H24" s="8">
        <f t="shared" si="7"/>
        <v>0</v>
      </c>
    </row>
    <row r="25" spans="1:8" x14ac:dyDescent="0.2">
      <c r="A25" s="17"/>
      <c r="B25" s="20" t="s">
        <v>29</v>
      </c>
      <c r="C25" s="8">
        <v>0</v>
      </c>
      <c r="D25" s="8">
        <v>0</v>
      </c>
      <c r="E25" s="8">
        <f t="shared" si="8"/>
        <v>0</v>
      </c>
      <c r="F25" s="8">
        <v>0</v>
      </c>
      <c r="G25" s="8">
        <v>0</v>
      </c>
      <c r="H25" s="8">
        <f t="shared" si="7"/>
        <v>0</v>
      </c>
    </row>
    <row r="26" spans="1:8" x14ac:dyDescent="0.2">
      <c r="A26" s="17"/>
      <c r="B26" s="20" t="s">
        <v>48</v>
      </c>
      <c r="C26" s="8">
        <v>0</v>
      </c>
      <c r="D26" s="8">
        <v>0</v>
      </c>
      <c r="E26" s="8">
        <f t="shared" si="8"/>
        <v>0</v>
      </c>
      <c r="F26" s="8">
        <v>0</v>
      </c>
      <c r="G26" s="8">
        <v>0</v>
      </c>
      <c r="H26" s="8">
        <f t="shared" si="7"/>
        <v>0</v>
      </c>
    </row>
    <row r="27" spans="1:8" x14ac:dyDescent="0.2">
      <c r="A27" s="17"/>
      <c r="B27" s="20" t="s">
        <v>21</v>
      </c>
      <c r="C27" s="8">
        <v>0</v>
      </c>
      <c r="D27" s="8">
        <v>0</v>
      </c>
      <c r="E27" s="8">
        <f t="shared" si="8"/>
        <v>0</v>
      </c>
      <c r="F27" s="8">
        <v>0</v>
      </c>
      <c r="G27" s="8">
        <v>0</v>
      </c>
      <c r="H27" s="8">
        <f t="shared" si="7"/>
        <v>0</v>
      </c>
    </row>
    <row r="28" spans="1:8" x14ac:dyDescent="0.2">
      <c r="A28" s="17"/>
      <c r="B28" s="20" t="s">
        <v>5</v>
      </c>
      <c r="C28" s="8">
        <v>0</v>
      </c>
      <c r="D28" s="8">
        <v>0</v>
      </c>
      <c r="E28" s="8">
        <f t="shared" si="8"/>
        <v>0</v>
      </c>
      <c r="F28" s="8">
        <v>0</v>
      </c>
      <c r="G28" s="8">
        <v>0</v>
      </c>
      <c r="H28" s="8">
        <f t="shared" si="7"/>
        <v>0</v>
      </c>
    </row>
    <row r="29" spans="1:8" x14ac:dyDescent="0.2">
      <c r="A29" s="17"/>
      <c r="B29" s="20" t="s">
        <v>6</v>
      </c>
      <c r="C29" s="8">
        <v>0</v>
      </c>
      <c r="D29" s="8">
        <v>0</v>
      </c>
      <c r="E29" s="8">
        <f t="shared" si="8"/>
        <v>0</v>
      </c>
      <c r="F29" s="8">
        <v>0</v>
      </c>
      <c r="G29" s="8">
        <v>0</v>
      </c>
      <c r="H29" s="8">
        <f t="shared" si="7"/>
        <v>0</v>
      </c>
    </row>
    <row r="30" spans="1:8" x14ac:dyDescent="0.2">
      <c r="A30" s="17"/>
      <c r="B30" s="20" t="s">
        <v>49</v>
      </c>
      <c r="C30" s="8">
        <v>0</v>
      </c>
      <c r="D30" s="8">
        <v>0</v>
      </c>
      <c r="E30" s="8">
        <f t="shared" si="8"/>
        <v>0</v>
      </c>
      <c r="F30" s="8">
        <v>0</v>
      </c>
      <c r="G30" s="8">
        <v>0</v>
      </c>
      <c r="H30" s="8">
        <f t="shared" si="7"/>
        <v>0</v>
      </c>
    </row>
    <row r="31" spans="1:8" x14ac:dyDescent="0.2">
      <c r="A31" s="17"/>
      <c r="B31" s="20" t="s">
        <v>30</v>
      </c>
      <c r="C31" s="8">
        <v>0</v>
      </c>
      <c r="D31" s="8">
        <v>0</v>
      </c>
      <c r="E31" s="8">
        <f t="shared" si="8"/>
        <v>0</v>
      </c>
      <c r="F31" s="8">
        <v>0</v>
      </c>
      <c r="G31" s="8">
        <v>0</v>
      </c>
      <c r="H31" s="8">
        <f t="shared" si="7"/>
        <v>0</v>
      </c>
    </row>
    <row r="32" spans="1:8" x14ac:dyDescent="0.2">
      <c r="A32" s="19" t="s">
        <v>31</v>
      </c>
      <c r="B32" s="21"/>
      <c r="C32" s="30">
        <f t="shared" ref="C32:H32" si="9">SUM(C33:C36)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</row>
    <row r="33" spans="1:8" x14ac:dyDescent="0.2">
      <c r="A33" s="17"/>
      <c r="B33" s="20" t="s">
        <v>50</v>
      </c>
      <c r="C33" s="8">
        <v>0</v>
      </c>
      <c r="D33" s="8">
        <v>0</v>
      </c>
      <c r="E33" s="8">
        <f>C33+D33</f>
        <v>0</v>
      </c>
      <c r="F33" s="8">
        <v>0</v>
      </c>
      <c r="G33" s="8">
        <v>0</v>
      </c>
      <c r="H33" s="8">
        <f t="shared" ref="H33:H36" si="10">E33-F33</f>
        <v>0</v>
      </c>
    </row>
    <row r="34" spans="1:8" ht="11.25" customHeight="1" x14ac:dyDescent="0.2">
      <c r="A34" s="17"/>
      <c r="B34" s="20" t="s">
        <v>24</v>
      </c>
      <c r="C34" s="8">
        <v>0</v>
      </c>
      <c r="D34" s="8">
        <v>0</v>
      </c>
      <c r="E34" s="8">
        <f t="shared" ref="E34:E36" si="11">C34+D34</f>
        <v>0</v>
      </c>
      <c r="F34" s="8">
        <v>0</v>
      </c>
      <c r="G34" s="8">
        <v>0</v>
      </c>
      <c r="H34" s="8">
        <f t="shared" si="10"/>
        <v>0</v>
      </c>
    </row>
    <row r="35" spans="1:8" x14ac:dyDescent="0.2">
      <c r="A35" s="17"/>
      <c r="B35" s="20" t="s">
        <v>32</v>
      </c>
      <c r="C35" s="8">
        <v>0</v>
      </c>
      <c r="D35" s="8">
        <v>0</v>
      </c>
      <c r="E35" s="8">
        <f t="shared" si="11"/>
        <v>0</v>
      </c>
      <c r="F35" s="8">
        <v>0</v>
      </c>
      <c r="G35" s="8">
        <v>0</v>
      </c>
      <c r="H35" s="8">
        <f t="shared" si="10"/>
        <v>0</v>
      </c>
    </row>
    <row r="36" spans="1:8" x14ac:dyDescent="0.2">
      <c r="A36" s="17"/>
      <c r="B36" s="20" t="s">
        <v>7</v>
      </c>
      <c r="C36" s="8">
        <v>0</v>
      </c>
      <c r="D36" s="8">
        <v>0</v>
      </c>
      <c r="E36" s="8">
        <f t="shared" si="11"/>
        <v>0</v>
      </c>
      <c r="F36" s="8">
        <v>0</v>
      </c>
      <c r="G36" s="8">
        <v>0</v>
      </c>
      <c r="H36" s="8">
        <f t="shared" si="10"/>
        <v>0</v>
      </c>
    </row>
    <row r="37" spans="1:8" x14ac:dyDescent="0.2">
      <c r="A37" s="22"/>
      <c r="B37" s="26" t="s">
        <v>51</v>
      </c>
      <c r="C37" s="33">
        <f t="shared" ref="C37:H37" si="12">SUM(C32+C22+C14+C5)</f>
        <v>26104589.280000001</v>
      </c>
      <c r="D37" s="33">
        <f t="shared" si="12"/>
        <v>9.4587448984384537E-11</v>
      </c>
      <c r="E37" s="33">
        <f t="shared" si="12"/>
        <v>26104589.280000001</v>
      </c>
      <c r="F37" s="33">
        <f t="shared" si="12"/>
        <v>24583285.170000002</v>
      </c>
      <c r="G37" s="33">
        <f t="shared" si="12"/>
        <v>23895737.829999998</v>
      </c>
      <c r="H37" s="33">
        <f t="shared" si="12"/>
        <v>1521304.1100000015</v>
      </c>
    </row>
    <row r="39" spans="1:8" x14ac:dyDescent="0.2">
      <c r="A39" s="1" t="s">
        <v>126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2018-07-14T22:21:14Z</cp:lastPrinted>
  <dcterms:created xsi:type="dcterms:W3CDTF">2014-02-10T03:37:14Z</dcterms:created>
  <dcterms:modified xsi:type="dcterms:W3CDTF">2023-01-17T15:10:39Z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