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1AF76D81-1A07-4B23-BB71-B7218128599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4" l="1"/>
  <c r="H14" i="4" s="1"/>
  <c r="E13" i="4"/>
  <c r="H13" i="4" s="1"/>
  <c r="G41" i="4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4" i="6"/>
  <c r="H40" i="6"/>
  <c r="H39" i="6"/>
  <c r="H36" i="6"/>
  <c r="H35" i="6"/>
  <c r="H16" i="6"/>
  <c r="H12" i="6"/>
  <c r="H11" i="6"/>
  <c r="H9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2" i="6"/>
  <c r="E51" i="6"/>
  <c r="E50" i="6"/>
  <c r="H50" i="6" s="1"/>
  <c r="E49" i="6"/>
  <c r="H49" i="6" s="1"/>
  <c r="E48" i="6"/>
  <c r="E47" i="6"/>
  <c r="H47" i="6" s="1"/>
  <c r="E46" i="6"/>
  <c r="H46" i="6" s="1"/>
  <c r="E45" i="6"/>
  <c r="H45" i="6" s="1"/>
  <c r="E44" i="6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E33" i="6" s="1"/>
  <c r="H33" i="6" s="1"/>
  <c r="C23" i="6"/>
  <c r="C13" i="6"/>
  <c r="C5" i="6"/>
  <c r="E53" i="6" l="1"/>
  <c r="H53" i="6" s="1"/>
  <c r="E43" i="6"/>
  <c r="H43" i="6" s="1"/>
  <c r="E23" i="6"/>
  <c r="H23" i="6" s="1"/>
  <c r="G77" i="6"/>
  <c r="E13" i="6"/>
  <c r="H13" i="6" s="1"/>
  <c r="E5" i="6"/>
  <c r="D77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77" i="6" l="1"/>
  <c r="H5" i="6"/>
  <c r="H77" i="6" s="1"/>
  <c r="E37" i="5"/>
  <c r="H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<sst xmlns="http://schemas.openxmlformats.org/spreadsheetml/2006/main" count="205" uniqueCount="144">
  <si>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</si>
  <si>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</si>
  <si>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</si>
  <si>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</si>
  <si>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</si>
  <si>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</si>
  <si>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</si>
  <si>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</si>
  <si>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</si>
  <si>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</si>
  <si>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</si>
  <si>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</si>
  <si>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</si>
  <si>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</si>
  <si>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</si>
  <si>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</si>
  <si>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</si>
  <si>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</si>
  <si>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</si>
  <si>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</si>
  <si>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</si>
  <si>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</si>
  <si>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</si>
  <si>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</si>
  <si>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</si>
  <si>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</si>
  <si>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</si>
  <si>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</si>
  <si>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</si>
  <si>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</si>
  <si>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</si>
  <si>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</si>
  <si>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</si>
  <si>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</si>
  <si>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</si>
  <si>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</si>
  <si>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</si>
  <si>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</si>
  <si>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</si>
  <si>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</si>
  <si>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</si>
  <si>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</si>
  <si>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</si>
  <si>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</si>
  <si>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</si>
  <si>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</si>
  <si>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</si>
  <si>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</si>
  <si>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</si>
  <si>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</si>
  <si>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</si>
  <si>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</si>
  <si>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</si>
  <si>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</si>
  <si>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</si>
  <si>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</si>
  <si>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</si>
  <si>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</si>
  <si>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</si>
  <si>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</si>
  <si>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</si>
  <si>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</si>
  <si>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</si>
  <si>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</si>
  <si>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</si>
  <si>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</si>
  <si>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</si>
  <si>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</si>
  <si>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</si>
  <si>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</si>
  <si>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</si>
  <si>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</si>
  <si>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</si>
  <si>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</si>
  <si>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</si>
  <si>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</si>
  <si>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</si>
  <si>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</si>
  <si>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</si>
  <si>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</si>
  <si>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</si>
  <si>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</si>
  <si>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</si>
  <si>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</si>
  <si>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</si>
  <si>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</si>
  <si>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</si>
  <si>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</si>
  <si>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</si>
  <si>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</si>
  <si>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</si>
  <si>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</si>
  <si>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</si>
  <si>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</si>
  <si>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</si>
  <si>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</si>
  <si>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</si>
  <si>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</si>
  <si>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</si>
  <si>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</si>
  <si>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</si>
  <si>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</si>
  <si>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</si>
  <si>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</si>
  <si>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</si>
  <si>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</si>
  <si>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</si>
  <si>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</si>
  <si>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</si>
  <si>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</si>
  <si>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</si>
  <si>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</si>
  <si>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</si>
  <si>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</si>
  <si>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</si>
  <si>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</si>
  <si>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</si>
  <si>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</si>
  <si>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</si>
  <si>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</si>
  <si>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</si>
  <si>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</si>
  <si>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</si>
  <si>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</si>
  <si>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</si>
  <si>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</si>
  <si>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</si>
  <si>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</si>
  <si>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</si>
  <si>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</si>
  <si>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Sistema Municipal de Agua Potable y Alcantarillado para el Municipio de Salvatierra, Gto.
Estado Analítico del Ejercicio del Presupuesto de Egresos
Clasificación por Objeto del Gasto (Capítulo y Concepto)
Del 1 de Enero al 30 de Junio de 2022</t>
  </si>
  <si>
    <t>Sistema Municipal de Agua Potable y Alcantarillado para el Municipio de Salvatierra, Gto.
Estado Analítico del Ejercicio del Presupuesto de Egresos
Clasificación Económica (por Tipo de Gasto)
Del 1 de Enero al 30 de Junio de 2022</t>
  </si>
  <si>
    <t>31120-8101 DIRECCION GENERAL</t>
  </si>
  <si>
    <t>31120-8102 ADMINISTRACION</t>
  </si>
  <si>
    <t>31120-8103 CULTURA DEL AGUA</t>
  </si>
  <si>
    <t>31120-8104 COMERCIALIZACION</t>
  </si>
  <si>
    <t>31120-8105 COM. RURALES</t>
  </si>
  <si>
    <t>31120-8106 PRODUCCION</t>
  </si>
  <si>
    <t>31120-8107 ALCANTARILLADO</t>
  </si>
  <si>
    <t>31120-8108 REDES DE AGUA</t>
  </si>
  <si>
    <t>31120-8109 PLANTA DE TRATAMIENTO</t>
  </si>
  <si>
    <t>Sistema Municipal de Agua Potable y Alcantarillado para el Municipio de Salvatierra, Gto.
Estado Analítico del Ejercicio del Presupuesto de Egresos
Clasificación Administrativa
Del 1 de Enero al 30 de Junio de 2022</t>
  </si>
  <si>
    <t>Sistema Municipal de Agua Potable y Alcantarillado para el Municipio de Salvatierra, Gto.
Estado Analítico del Ejercicio del Presupuesto de Egresos
Clasificación Administrativa (Sector Paraestatal)
Del 1 de Enero al 30 de Junio de 2022</t>
  </si>
  <si>
    <t>Sistema Municipal de Agua Potable y Alcantarillado para el Municipio de Salvatierra, Gto.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</si>
</sst>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4" fontId="6" fillId="0" borderId="8" xfId="9" applyNumberFormat="1" applyFont="1" applyFill="1" applyBorder="1" applyAlignment="1">
      <alignment horizontal="center" vertical="center" wrapText="1"/>
    </xf>
    <xf numFmtId="0" fontId="6" fillId="0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4" fontId="6" fillId="0" borderId="12" xfId="9" applyNumberFormat="1" applyFont="1" applyFill="1" applyBorder="1" applyAlignment="1">
      <alignment horizontal="center" vertical="center" wrapText="1"/>
    </xf>
    <xf numFmtId="4" fontId="6" fillId="0" borderId="13" xfId="9" applyNumberFormat="1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/>
    </xf>
    <xf numFmtId="0" fontId="6" fillId="0" borderId="3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  <xf numFmtId="0" fontId="6" fillId="0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95250</xdr:rowOff>
    </xdr:from>
    <xdr:to>
      <xdr:col>1</xdr:col>
      <xdr:colOff>1462405</xdr:colOff>
      <xdr:row>0</xdr:row>
      <xdr:rowOff>638176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AA85E5-00D2-4736-A20B-EBB2B5498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95250"/>
          <a:ext cx="1290955" cy="54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114300</xdr:rowOff>
    </xdr:from>
    <xdr:to>
      <xdr:col>1</xdr:col>
      <xdr:colOff>1271905</xdr:colOff>
      <xdr:row>0</xdr:row>
      <xdr:rowOff>542926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6E78BF-08C7-4922-8A8B-93151D58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0"/>
          <a:ext cx="1119505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</xdr:col>
      <xdr:colOff>1214755</xdr:colOff>
      <xdr:row>18</xdr:row>
      <xdr:rowOff>542926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F142D8-66ED-4BA3-9578-37BA54279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1825"/>
          <a:ext cx="1290955" cy="54292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29</xdr:row>
      <xdr:rowOff>95250</xdr:rowOff>
    </xdr:from>
    <xdr:to>
      <xdr:col>1</xdr:col>
      <xdr:colOff>1214755</xdr:colOff>
      <xdr:row>29</xdr:row>
      <xdr:rowOff>504825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184E6A-15A1-4253-A667-8080F59F7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410200"/>
          <a:ext cx="1081405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1214755</xdr:colOff>
      <xdr:row>0</xdr:row>
      <xdr:rowOff>542926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06E4DC-C319-4AD1-8200-6D8413FD8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abSelected="1" workbookViewId="0">
      <selection activeCell="B79" sqref="B79:F79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60.75" customHeight="1" x14ac:dyDescent="0.2">
      <c r="A1" s="42" t="s">
        <v>130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9" t="s">
        <v>53</v>
      </c>
      <c r="D3" s="39" t="s">
        <v>123</v>
      </c>
      <c r="E3" s="39" t="s">
        <v>54</v>
      </c>
      <c r="F3" s="39" t="s">
        <v>55</v>
      </c>
      <c r="G3" s="39" t="s">
        <v>56</v>
      </c>
      <c r="H3" s="46"/>
    </row>
    <row r="4" spans="1:8" x14ac:dyDescent="0.2">
      <c r="A4" s="51"/>
      <c r="B4" s="52"/>
      <c r="C4" s="40">
        <v>1</v>
      </c>
      <c r="D4" s="40">
        <v>2</v>
      </c>
      <c r="E4" s="40" t="s">
        <v>124</v>
      </c>
      <c r="F4" s="40">
        <v>4</v>
      </c>
      <c r="G4" s="40">
        <v>5</v>
      </c>
      <c r="H4" s="40" t="s">
        <v>125</v>
      </c>
    </row>
    <row r="5" spans="1:8" x14ac:dyDescent="0.2">
      <c r="A5" s="27" t="s">
        <v>59</v>
      </c>
      <c r="B5" s="6"/>
      <c r="C5" s="32">
        <f>SUM(C6:C12)</f>
        <v>12449573.66</v>
      </c>
      <c r="D5" s="32">
        <f>SUM(D6:D12)</f>
        <v>413950.99</v>
      </c>
      <c r="E5" s="32">
        <f>C5+D5</f>
        <v>12863524.65</v>
      </c>
      <c r="F5" s="32">
        <f>SUM(F6:F12)</f>
        <v>5125948.75</v>
      </c>
      <c r="G5" s="32">
        <f>SUM(G6:G12)</f>
        <v>5125948.75</v>
      </c>
      <c r="H5" s="32">
        <f>E5-F5</f>
        <v>7737575.9000000004</v>
      </c>
    </row>
    <row r="6" spans="1:8" x14ac:dyDescent="0.2">
      <c r="A6" s="26">
        <v>1100</v>
      </c>
      <c r="B6" s="8" t="s">
        <v>68</v>
      </c>
      <c r="C6" s="10">
        <v>7045699.2800000003</v>
      </c>
      <c r="D6" s="10">
        <v>-19900</v>
      </c>
      <c r="E6" s="10">
        <f t="shared" ref="E6:E69" si="0">C6+D6</f>
        <v>7025799.2800000003</v>
      </c>
      <c r="F6" s="10">
        <v>3224079.38</v>
      </c>
      <c r="G6" s="10">
        <v>3224079.38</v>
      </c>
      <c r="H6" s="10">
        <f t="shared" ref="H6:H69" si="1">E6-F6</f>
        <v>3801719.9000000004</v>
      </c>
    </row>
    <row r="7" spans="1:8" x14ac:dyDescent="0.2">
      <c r="A7" s="26">
        <v>1200</v>
      </c>
      <c r="B7" s="8" t="s">
        <v>69</v>
      </c>
      <c r="C7" s="10">
        <v>136887.17000000001</v>
      </c>
      <c r="D7" s="10">
        <v>19900</v>
      </c>
      <c r="E7" s="10">
        <f t="shared" si="0"/>
        <v>156787.17000000001</v>
      </c>
      <c r="F7" s="10">
        <v>19650.759999999998</v>
      </c>
      <c r="G7" s="10">
        <v>19650.759999999998</v>
      </c>
      <c r="H7" s="10">
        <f t="shared" si="1"/>
        <v>137136.41</v>
      </c>
    </row>
    <row r="8" spans="1:8" x14ac:dyDescent="0.2">
      <c r="A8" s="26">
        <v>1300</v>
      </c>
      <c r="B8" s="8" t="s">
        <v>70</v>
      </c>
      <c r="C8" s="10">
        <v>2052481.54</v>
      </c>
      <c r="D8" s="10">
        <v>43469.49</v>
      </c>
      <c r="E8" s="10">
        <f t="shared" si="0"/>
        <v>2095951.03</v>
      </c>
      <c r="F8" s="10">
        <v>301914.39</v>
      </c>
      <c r="G8" s="10">
        <v>301914.39</v>
      </c>
      <c r="H8" s="10">
        <f t="shared" si="1"/>
        <v>1794036.6400000001</v>
      </c>
    </row>
    <row r="9" spans="1:8" x14ac:dyDescent="0.2">
      <c r="A9" s="26">
        <v>1400</v>
      </c>
      <c r="B9" s="8" t="s">
        <v>34</v>
      </c>
      <c r="C9" s="10">
        <v>1427914.16</v>
      </c>
      <c r="D9" s="10">
        <v>27638.880000000001</v>
      </c>
      <c r="E9" s="10">
        <f t="shared" si="0"/>
        <v>1455553.0399999998</v>
      </c>
      <c r="F9" s="10">
        <v>685120.14</v>
      </c>
      <c r="G9" s="10">
        <v>685120.14</v>
      </c>
      <c r="H9" s="10">
        <f t="shared" si="1"/>
        <v>770432.89999999979</v>
      </c>
    </row>
    <row r="10" spans="1:8" x14ac:dyDescent="0.2">
      <c r="A10" s="26">
        <v>1500</v>
      </c>
      <c r="B10" s="8" t="s">
        <v>71</v>
      </c>
      <c r="C10" s="10">
        <v>1786591.51</v>
      </c>
      <c r="D10" s="10">
        <v>342842.62</v>
      </c>
      <c r="E10" s="10">
        <f t="shared" si="0"/>
        <v>2129434.13</v>
      </c>
      <c r="F10" s="10">
        <v>895184.08</v>
      </c>
      <c r="G10" s="10">
        <v>895184.08</v>
      </c>
      <c r="H10" s="10">
        <f t="shared" si="1"/>
        <v>1234250.0499999998</v>
      </c>
    </row>
    <row r="11" spans="1:8" x14ac:dyDescent="0.2">
      <c r="A11" s="26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6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7" t="s">
        <v>60</v>
      </c>
      <c r="B13" s="6"/>
      <c r="C13" s="33">
        <f>SUM(C14:C22)</f>
        <v>2343854.21</v>
      </c>
      <c r="D13" s="33">
        <f>SUM(D14:D22)</f>
        <v>-291867.58999999997</v>
      </c>
      <c r="E13" s="33">
        <f t="shared" si="0"/>
        <v>2051986.62</v>
      </c>
      <c r="F13" s="33">
        <f>SUM(F14:F22)</f>
        <v>746112.44</v>
      </c>
      <c r="G13" s="33">
        <f>SUM(G14:G22)</f>
        <v>677175.23</v>
      </c>
      <c r="H13" s="33">
        <f t="shared" si="1"/>
        <v>1305874.1800000002</v>
      </c>
    </row>
    <row r="14" spans="1:8" x14ac:dyDescent="0.2">
      <c r="A14" s="26">
        <v>2100</v>
      </c>
      <c r="B14" s="8" t="s">
        <v>73</v>
      </c>
      <c r="C14" s="10">
        <v>186444.16</v>
      </c>
      <c r="D14" s="10">
        <v>11140.52</v>
      </c>
      <c r="E14" s="10">
        <f t="shared" si="0"/>
        <v>197584.68</v>
      </c>
      <c r="F14" s="10">
        <v>97513.12</v>
      </c>
      <c r="G14" s="10">
        <v>82380.91</v>
      </c>
      <c r="H14" s="10">
        <f t="shared" si="1"/>
        <v>100071.56</v>
      </c>
    </row>
    <row r="15" spans="1:8" x14ac:dyDescent="0.2">
      <c r="A15" s="26">
        <v>2200</v>
      </c>
      <c r="B15" s="8" t="s">
        <v>74</v>
      </c>
      <c r="C15" s="10">
        <v>100000</v>
      </c>
      <c r="D15" s="10">
        <v>0</v>
      </c>
      <c r="E15" s="10">
        <f t="shared" si="0"/>
        <v>100000</v>
      </c>
      <c r="F15" s="10">
        <v>72399.39</v>
      </c>
      <c r="G15" s="10">
        <v>72399.39</v>
      </c>
      <c r="H15" s="10">
        <f t="shared" si="1"/>
        <v>27600.61</v>
      </c>
    </row>
    <row r="16" spans="1:8" x14ac:dyDescent="0.2">
      <c r="A16" s="26">
        <v>2300</v>
      </c>
      <c r="B16" s="8" t="s">
        <v>75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0</v>
      </c>
      <c r="H16" s="10">
        <f t="shared" si="1"/>
        <v>0</v>
      </c>
    </row>
    <row r="17" spans="1:8" x14ac:dyDescent="0.2">
      <c r="A17" s="26">
        <v>2400</v>
      </c>
      <c r="B17" s="8" t="s">
        <v>76</v>
      </c>
      <c r="C17" s="10">
        <v>1034265.22</v>
      </c>
      <c r="D17" s="10">
        <v>-286312.11</v>
      </c>
      <c r="E17" s="10">
        <f t="shared" si="0"/>
        <v>747953.11</v>
      </c>
      <c r="F17" s="10">
        <v>145857.43</v>
      </c>
      <c r="G17" s="10">
        <v>136577.43</v>
      </c>
      <c r="H17" s="10">
        <f t="shared" si="1"/>
        <v>602095.67999999993</v>
      </c>
    </row>
    <row r="18" spans="1:8" x14ac:dyDescent="0.2">
      <c r="A18" s="26">
        <v>2500</v>
      </c>
      <c r="B18" s="8" t="s">
        <v>77</v>
      </c>
      <c r="C18" s="10">
        <v>400000</v>
      </c>
      <c r="D18" s="10">
        <v>0</v>
      </c>
      <c r="E18" s="10">
        <f t="shared" si="0"/>
        <v>400000</v>
      </c>
      <c r="F18" s="10">
        <v>281780.47999999998</v>
      </c>
      <c r="G18" s="10">
        <v>237255.48</v>
      </c>
      <c r="H18" s="10">
        <f t="shared" si="1"/>
        <v>118219.52000000002</v>
      </c>
    </row>
    <row r="19" spans="1:8" x14ac:dyDescent="0.2">
      <c r="A19" s="26">
        <v>2600</v>
      </c>
      <c r="B19" s="8" t="s">
        <v>78</v>
      </c>
      <c r="C19" s="10">
        <v>311900</v>
      </c>
      <c r="D19" s="10">
        <v>-3000</v>
      </c>
      <c r="E19" s="10">
        <f t="shared" si="0"/>
        <v>308900</v>
      </c>
      <c r="F19" s="10">
        <v>95522.28</v>
      </c>
      <c r="G19" s="10">
        <v>95522.28</v>
      </c>
      <c r="H19" s="10">
        <f t="shared" si="1"/>
        <v>213377.72</v>
      </c>
    </row>
    <row r="20" spans="1:8" x14ac:dyDescent="0.2">
      <c r="A20" s="26">
        <v>2700</v>
      </c>
      <c r="B20" s="8" t="s">
        <v>79</v>
      </c>
      <c r="C20" s="10">
        <v>106600</v>
      </c>
      <c r="D20" s="10">
        <v>88.28</v>
      </c>
      <c r="E20" s="10">
        <f t="shared" si="0"/>
        <v>106688.28</v>
      </c>
      <c r="F20" s="10">
        <v>28933.360000000001</v>
      </c>
      <c r="G20" s="10">
        <v>28933.360000000001</v>
      </c>
      <c r="H20" s="10">
        <f t="shared" si="1"/>
        <v>77754.92</v>
      </c>
    </row>
    <row r="21" spans="1:8" x14ac:dyDescent="0.2">
      <c r="A21" s="26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6">
        <v>2900</v>
      </c>
      <c r="B22" s="8" t="s">
        <v>81</v>
      </c>
      <c r="C22" s="10">
        <v>204644.83</v>
      </c>
      <c r="D22" s="10">
        <v>-13784.28</v>
      </c>
      <c r="E22" s="10">
        <f t="shared" si="0"/>
        <v>190860.55</v>
      </c>
      <c r="F22" s="10">
        <v>24106.38</v>
      </c>
      <c r="G22" s="10">
        <v>24106.38</v>
      </c>
      <c r="H22" s="10">
        <f t="shared" si="1"/>
        <v>166754.16999999998</v>
      </c>
    </row>
    <row r="23" spans="1:8" x14ac:dyDescent="0.2">
      <c r="A23" s="27" t="s">
        <v>61</v>
      </c>
      <c r="B23" s="6"/>
      <c r="C23" s="33">
        <f>SUM(C24:C32)</f>
        <v>9965080.0799999982</v>
      </c>
      <c r="D23" s="33">
        <f>SUM(D24:D32)</f>
        <v>-45583.4</v>
      </c>
      <c r="E23" s="33">
        <f t="shared" si="0"/>
        <v>9919496.6799999978</v>
      </c>
      <c r="F23" s="33">
        <f>SUM(F24:F32)</f>
        <v>5740648.6699999981</v>
      </c>
      <c r="G23" s="33">
        <f>SUM(G24:G32)</f>
        <v>5516586.4799999986</v>
      </c>
      <c r="H23" s="33">
        <f t="shared" si="1"/>
        <v>4178848.01</v>
      </c>
    </row>
    <row r="24" spans="1:8" x14ac:dyDescent="0.2">
      <c r="A24" s="26">
        <v>3100</v>
      </c>
      <c r="B24" s="8" t="s">
        <v>82</v>
      </c>
      <c r="C24" s="10">
        <v>7885548.5199999996</v>
      </c>
      <c r="D24" s="10">
        <v>-138128.38</v>
      </c>
      <c r="E24" s="10">
        <f t="shared" si="0"/>
        <v>7747420.1399999997</v>
      </c>
      <c r="F24" s="10">
        <v>4303335.93</v>
      </c>
      <c r="G24" s="10">
        <v>4145316.96</v>
      </c>
      <c r="H24" s="10">
        <f t="shared" si="1"/>
        <v>3444084.21</v>
      </c>
    </row>
    <row r="25" spans="1:8" x14ac:dyDescent="0.2">
      <c r="A25" s="26">
        <v>3200</v>
      </c>
      <c r="B25" s="8" t="s">
        <v>83</v>
      </c>
      <c r="C25" s="10">
        <v>330251.46999999997</v>
      </c>
      <c r="D25" s="10">
        <v>-15137.87</v>
      </c>
      <c r="E25" s="10">
        <f t="shared" si="0"/>
        <v>315113.59999999998</v>
      </c>
      <c r="F25" s="10">
        <v>178896.56</v>
      </c>
      <c r="G25" s="10">
        <v>112853.34</v>
      </c>
      <c r="H25" s="10">
        <f t="shared" si="1"/>
        <v>136217.03999999998</v>
      </c>
    </row>
    <row r="26" spans="1:8" x14ac:dyDescent="0.2">
      <c r="A26" s="26">
        <v>3300</v>
      </c>
      <c r="B26" s="8" t="s">
        <v>84</v>
      </c>
      <c r="C26" s="10">
        <v>162672.41</v>
      </c>
      <c r="D26" s="10">
        <v>10489.5</v>
      </c>
      <c r="E26" s="10">
        <f t="shared" si="0"/>
        <v>173161.91</v>
      </c>
      <c r="F26" s="10">
        <v>47336.22</v>
      </c>
      <c r="G26" s="10">
        <v>47336.22</v>
      </c>
      <c r="H26" s="10">
        <f t="shared" si="1"/>
        <v>125825.69</v>
      </c>
    </row>
    <row r="27" spans="1:8" x14ac:dyDescent="0.2">
      <c r="A27" s="26">
        <v>3400</v>
      </c>
      <c r="B27" s="8" t="s">
        <v>85</v>
      </c>
      <c r="C27" s="10">
        <v>45000</v>
      </c>
      <c r="D27" s="10">
        <v>0</v>
      </c>
      <c r="E27" s="10">
        <f t="shared" si="0"/>
        <v>45000</v>
      </c>
      <c r="F27" s="10">
        <v>23181.39</v>
      </c>
      <c r="G27" s="10">
        <v>23181.39</v>
      </c>
      <c r="H27" s="10">
        <f t="shared" si="1"/>
        <v>21818.61</v>
      </c>
    </row>
    <row r="28" spans="1:8" x14ac:dyDescent="0.2">
      <c r="A28" s="26">
        <v>3500</v>
      </c>
      <c r="B28" s="8" t="s">
        <v>86</v>
      </c>
      <c r="C28" s="10">
        <v>1005299.59</v>
      </c>
      <c r="D28" s="10">
        <v>76500</v>
      </c>
      <c r="E28" s="10">
        <f t="shared" si="0"/>
        <v>1081799.5899999999</v>
      </c>
      <c r="F28" s="10">
        <v>835943.09</v>
      </c>
      <c r="G28" s="10">
        <v>835943.09</v>
      </c>
      <c r="H28" s="10">
        <f t="shared" si="1"/>
        <v>245856.49999999988</v>
      </c>
    </row>
    <row r="29" spans="1:8" x14ac:dyDescent="0.2">
      <c r="A29" s="26">
        <v>3600</v>
      </c>
      <c r="B29" s="8" t="s">
        <v>87</v>
      </c>
      <c r="C29" s="10">
        <v>50000</v>
      </c>
      <c r="D29" s="10">
        <v>0</v>
      </c>
      <c r="E29" s="10">
        <f t="shared" si="0"/>
        <v>50000</v>
      </c>
      <c r="F29" s="10">
        <v>36233.1</v>
      </c>
      <c r="G29" s="10">
        <v>36233.1</v>
      </c>
      <c r="H29" s="10">
        <f t="shared" si="1"/>
        <v>13766.900000000001</v>
      </c>
    </row>
    <row r="30" spans="1:8" x14ac:dyDescent="0.2">
      <c r="A30" s="26">
        <v>3700</v>
      </c>
      <c r="B30" s="8" t="s">
        <v>88</v>
      </c>
      <c r="C30" s="10">
        <v>48500</v>
      </c>
      <c r="D30" s="10">
        <v>0</v>
      </c>
      <c r="E30" s="10">
        <f t="shared" si="0"/>
        <v>48500</v>
      </c>
      <c r="F30" s="10">
        <v>1496.69</v>
      </c>
      <c r="G30" s="10">
        <v>1496.69</v>
      </c>
      <c r="H30" s="10">
        <f t="shared" si="1"/>
        <v>47003.31</v>
      </c>
    </row>
    <row r="31" spans="1:8" x14ac:dyDescent="0.2">
      <c r="A31" s="26">
        <v>3800</v>
      </c>
      <c r="B31" s="8" t="s">
        <v>89</v>
      </c>
      <c r="C31" s="10">
        <v>50000</v>
      </c>
      <c r="D31" s="10">
        <v>-3000</v>
      </c>
      <c r="E31" s="10">
        <f t="shared" si="0"/>
        <v>47000</v>
      </c>
      <c r="F31" s="10">
        <v>27702.17</v>
      </c>
      <c r="G31" s="10">
        <v>27702.17</v>
      </c>
      <c r="H31" s="10">
        <f t="shared" si="1"/>
        <v>19297.830000000002</v>
      </c>
    </row>
    <row r="32" spans="1:8" x14ac:dyDescent="0.2">
      <c r="A32" s="26">
        <v>3900</v>
      </c>
      <c r="B32" s="8" t="s">
        <v>18</v>
      </c>
      <c r="C32" s="10">
        <v>387808.09</v>
      </c>
      <c r="D32" s="10">
        <v>23693.35</v>
      </c>
      <c r="E32" s="10">
        <f t="shared" si="0"/>
        <v>411501.44</v>
      </c>
      <c r="F32" s="10">
        <v>286523.52000000002</v>
      </c>
      <c r="G32" s="10">
        <v>286523.52000000002</v>
      </c>
      <c r="H32" s="10">
        <f t="shared" si="1"/>
        <v>124977.91999999998</v>
      </c>
    </row>
    <row r="33" spans="1:8" x14ac:dyDescent="0.2">
      <c r="A33" s="27" t="s">
        <v>62</v>
      </c>
      <c r="B33" s="6"/>
      <c r="C33" s="33">
        <f>SUM(C34:C42)</f>
        <v>0</v>
      </c>
      <c r="D33" s="33">
        <f>SUM(D34:D42)</f>
        <v>0</v>
      </c>
      <c r="E33" s="33">
        <f t="shared" si="0"/>
        <v>0</v>
      </c>
      <c r="F33" s="33">
        <f>SUM(F34:F42)</f>
        <v>0</v>
      </c>
      <c r="G33" s="33">
        <f>SUM(G34:G42)</f>
        <v>0</v>
      </c>
      <c r="H33" s="33">
        <f t="shared" si="1"/>
        <v>0</v>
      </c>
    </row>
    <row r="34" spans="1:8" x14ac:dyDescent="0.2">
      <c r="A34" s="26">
        <v>4100</v>
      </c>
      <c r="B34" s="8" t="s">
        <v>90</v>
      </c>
      <c r="C34" s="10">
        <v>0</v>
      </c>
      <c r="D34" s="10">
        <v>0</v>
      </c>
      <c r="E34" s="10">
        <f t="shared" si="0"/>
        <v>0</v>
      </c>
      <c r="F34" s="10">
        <v>0</v>
      </c>
      <c r="G34" s="10">
        <v>0</v>
      </c>
      <c r="H34" s="10">
        <f t="shared" si="1"/>
        <v>0</v>
      </c>
    </row>
    <row r="35" spans="1:8" x14ac:dyDescent="0.2">
      <c r="A35" s="26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6">
        <v>4300</v>
      </c>
      <c r="B36" s="8" t="s">
        <v>92</v>
      </c>
      <c r="C36" s="10">
        <v>0</v>
      </c>
      <c r="D36" s="10">
        <v>0</v>
      </c>
      <c r="E36" s="10">
        <f t="shared" si="0"/>
        <v>0</v>
      </c>
      <c r="F36" s="10">
        <v>0</v>
      </c>
      <c r="G36" s="10">
        <v>0</v>
      </c>
      <c r="H36" s="10">
        <f t="shared" si="1"/>
        <v>0</v>
      </c>
    </row>
    <row r="37" spans="1:8" x14ac:dyDescent="0.2">
      <c r="A37" s="26">
        <v>4400</v>
      </c>
      <c r="B37" s="8" t="s">
        <v>93</v>
      </c>
      <c r="C37" s="10">
        <v>0</v>
      </c>
      <c r="D37" s="10">
        <v>0</v>
      </c>
      <c r="E37" s="10">
        <f t="shared" si="0"/>
        <v>0</v>
      </c>
      <c r="F37" s="10">
        <v>0</v>
      </c>
      <c r="G37" s="10">
        <v>0</v>
      </c>
      <c r="H37" s="10">
        <f t="shared" si="1"/>
        <v>0</v>
      </c>
    </row>
    <row r="38" spans="1:8" x14ac:dyDescent="0.2">
      <c r="A38" s="26">
        <v>4500</v>
      </c>
      <c r="B38" s="8" t="s">
        <v>40</v>
      </c>
      <c r="C38" s="10">
        <v>0</v>
      </c>
      <c r="D38" s="10">
        <v>0</v>
      </c>
      <c r="E38" s="10">
        <f t="shared" si="0"/>
        <v>0</v>
      </c>
      <c r="F38" s="10">
        <v>0</v>
      </c>
      <c r="G38" s="10">
        <v>0</v>
      </c>
      <c r="H38" s="10">
        <f t="shared" si="1"/>
        <v>0</v>
      </c>
    </row>
    <row r="39" spans="1:8" x14ac:dyDescent="0.2">
      <c r="A39" s="26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6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6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6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7" t="s">
        <v>63</v>
      </c>
      <c r="B43" s="6"/>
      <c r="C43" s="33">
        <f>SUM(C44:C52)</f>
        <v>1027535.9500000001</v>
      </c>
      <c r="D43" s="33">
        <f>SUM(D44:D52)</f>
        <v>-1500</v>
      </c>
      <c r="E43" s="33">
        <f t="shared" si="0"/>
        <v>1026035.9500000001</v>
      </c>
      <c r="F43" s="33">
        <f>SUM(F44:F52)</f>
        <v>24568.97</v>
      </c>
      <c r="G43" s="33">
        <f>SUM(G44:G52)</f>
        <v>24568.97</v>
      </c>
      <c r="H43" s="33">
        <f t="shared" si="1"/>
        <v>1001466.9800000001</v>
      </c>
    </row>
    <row r="44" spans="1:8" x14ac:dyDescent="0.2">
      <c r="A44" s="26">
        <v>5100</v>
      </c>
      <c r="B44" s="8" t="s">
        <v>97</v>
      </c>
      <c r="C44" s="10">
        <v>171000</v>
      </c>
      <c r="D44" s="10">
        <v>-1500</v>
      </c>
      <c r="E44" s="10">
        <f t="shared" si="0"/>
        <v>169500</v>
      </c>
      <c r="F44" s="10">
        <v>24568.97</v>
      </c>
      <c r="G44" s="10">
        <v>24568.97</v>
      </c>
      <c r="H44" s="10">
        <f t="shared" si="1"/>
        <v>144931.03</v>
      </c>
    </row>
    <row r="45" spans="1:8" x14ac:dyDescent="0.2">
      <c r="A45" s="26">
        <v>5200</v>
      </c>
      <c r="B45" s="8" t="s">
        <v>98</v>
      </c>
      <c r="C45" s="10">
        <v>0</v>
      </c>
      <c r="D45" s="10">
        <v>0</v>
      </c>
      <c r="E45" s="10">
        <f t="shared" si="0"/>
        <v>0</v>
      </c>
      <c r="F45" s="10">
        <v>0</v>
      </c>
      <c r="G45" s="10">
        <v>0</v>
      </c>
      <c r="H45" s="10">
        <f t="shared" si="1"/>
        <v>0</v>
      </c>
    </row>
    <row r="46" spans="1:8" x14ac:dyDescent="0.2">
      <c r="A46" s="26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6">
        <v>5400</v>
      </c>
      <c r="B47" s="8" t="s">
        <v>100</v>
      </c>
      <c r="C47" s="10">
        <v>742339.05</v>
      </c>
      <c r="D47" s="10">
        <v>0</v>
      </c>
      <c r="E47" s="10">
        <f t="shared" si="0"/>
        <v>742339.05</v>
      </c>
      <c r="F47" s="10">
        <v>0</v>
      </c>
      <c r="G47" s="10">
        <v>0</v>
      </c>
      <c r="H47" s="10">
        <f t="shared" si="1"/>
        <v>742339.05</v>
      </c>
    </row>
    <row r="48" spans="1:8" x14ac:dyDescent="0.2">
      <c r="A48" s="26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6">
        <v>5600</v>
      </c>
      <c r="B49" s="8" t="s">
        <v>102</v>
      </c>
      <c r="C49" s="10">
        <v>114196.9</v>
      </c>
      <c r="D49" s="10">
        <v>0</v>
      </c>
      <c r="E49" s="10">
        <f t="shared" si="0"/>
        <v>114196.9</v>
      </c>
      <c r="F49" s="10">
        <v>0</v>
      </c>
      <c r="G49" s="10">
        <v>0</v>
      </c>
      <c r="H49" s="10">
        <f t="shared" si="1"/>
        <v>114196.9</v>
      </c>
    </row>
    <row r="50" spans="1:8" x14ac:dyDescent="0.2">
      <c r="A50" s="26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6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6">
        <v>5900</v>
      </c>
      <c r="B52" s="8" t="s">
        <v>105</v>
      </c>
      <c r="C52" s="10">
        <v>0</v>
      </c>
      <c r="D52" s="10">
        <v>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7" t="s">
        <v>64</v>
      </c>
      <c r="B53" s="6"/>
      <c r="C53" s="33">
        <f>SUM(C54:C56)</f>
        <v>318545.38</v>
      </c>
      <c r="D53" s="33">
        <f>SUM(D54:D56)</f>
        <v>-75000</v>
      </c>
      <c r="E53" s="33">
        <f t="shared" si="0"/>
        <v>243545.38</v>
      </c>
      <c r="F53" s="33">
        <f>SUM(F54:F56)</f>
        <v>0</v>
      </c>
      <c r="G53" s="33">
        <f>SUM(G54:G56)</f>
        <v>0</v>
      </c>
      <c r="H53" s="33">
        <f t="shared" si="1"/>
        <v>243545.38</v>
      </c>
    </row>
    <row r="54" spans="1:8" x14ac:dyDescent="0.2">
      <c r="A54" s="26">
        <v>6100</v>
      </c>
      <c r="B54" s="8" t="s">
        <v>106</v>
      </c>
      <c r="C54" s="10">
        <v>318545.38</v>
      </c>
      <c r="D54" s="10">
        <v>-75000</v>
      </c>
      <c r="E54" s="10">
        <f t="shared" si="0"/>
        <v>243545.38</v>
      </c>
      <c r="F54" s="10">
        <v>0</v>
      </c>
      <c r="G54" s="10">
        <v>0</v>
      </c>
      <c r="H54" s="10">
        <f t="shared" si="1"/>
        <v>243545.38</v>
      </c>
    </row>
    <row r="55" spans="1:8" x14ac:dyDescent="0.2">
      <c r="A55" s="26">
        <v>6200</v>
      </c>
      <c r="B55" s="8" t="s">
        <v>107</v>
      </c>
      <c r="C55" s="10">
        <v>0</v>
      </c>
      <c r="D55" s="10">
        <v>0</v>
      </c>
      <c r="E55" s="10">
        <f t="shared" si="0"/>
        <v>0</v>
      </c>
      <c r="F55" s="10">
        <v>0</v>
      </c>
      <c r="G55" s="10">
        <v>0</v>
      </c>
      <c r="H55" s="10">
        <f t="shared" si="1"/>
        <v>0</v>
      </c>
    </row>
    <row r="56" spans="1:8" x14ac:dyDescent="0.2">
      <c r="A56" s="26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7" t="s">
        <v>65</v>
      </c>
      <c r="B57" s="6"/>
      <c r="C57" s="33">
        <f>SUM(C58:C64)</f>
        <v>0</v>
      </c>
      <c r="D57" s="33">
        <f>SUM(D58:D64)</f>
        <v>0</v>
      </c>
      <c r="E57" s="33">
        <f t="shared" si="0"/>
        <v>0</v>
      </c>
      <c r="F57" s="33">
        <f>SUM(F58:F64)</f>
        <v>0</v>
      </c>
      <c r="G57" s="33">
        <f>SUM(G58:G64)</f>
        <v>0</v>
      </c>
      <c r="H57" s="33">
        <f t="shared" si="1"/>
        <v>0</v>
      </c>
    </row>
    <row r="58" spans="1:8" x14ac:dyDescent="0.2">
      <c r="A58" s="26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6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6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6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6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6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6">
        <v>7900</v>
      </c>
      <c r="B64" s="8" t="s">
        <v>115</v>
      </c>
      <c r="C64" s="10">
        <v>0</v>
      </c>
      <c r="D64" s="10">
        <v>0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7" t="s">
        <v>66</v>
      </c>
      <c r="B65" s="6"/>
      <c r="C65" s="33">
        <f>SUM(C66:C68)</f>
        <v>0</v>
      </c>
      <c r="D65" s="33">
        <f>SUM(D66:D68)</f>
        <v>0</v>
      </c>
      <c r="E65" s="33">
        <f t="shared" si="0"/>
        <v>0</v>
      </c>
      <c r="F65" s="33">
        <f>SUM(F66:F68)</f>
        <v>0</v>
      </c>
      <c r="G65" s="33">
        <f>SUM(G66:G68)</f>
        <v>0</v>
      </c>
      <c r="H65" s="33">
        <f t="shared" si="1"/>
        <v>0</v>
      </c>
    </row>
    <row r="66" spans="1:8" x14ac:dyDescent="0.2">
      <c r="A66" s="26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6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6">
        <v>8500</v>
      </c>
      <c r="B68" s="8" t="s">
        <v>39</v>
      </c>
      <c r="C68" s="10">
        <v>0</v>
      </c>
      <c r="D68" s="10">
        <v>0</v>
      </c>
      <c r="E68" s="10">
        <f t="shared" si="0"/>
        <v>0</v>
      </c>
      <c r="F68" s="10">
        <v>0</v>
      </c>
      <c r="G68" s="10">
        <v>0</v>
      </c>
      <c r="H68" s="10">
        <f t="shared" si="1"/>
        <v>0</v>
      </c>
    </row>
    <row r="69" spans="1:8" x14ac:dyDescent="0.2">
      <c r="A69" s="27" t="s">
        <v>67</v>
      </c>
      <c r="B69" s="6"/>
      <c r="C69" s="33">
        <f>SUM(C70:C76)</f>
        <v>0</v>
      </c>
      <c r="D69" s="33">
        <f>SUM(D70:D76)</f>
        <v>0</v>
      </c>
      <c r="E69" s="33">
        <f t="shared" si="0"/>
        <v>0</v>
      </c>
      <c r="F69" s="33">
        <f>SUM(F70:F76)</f>
        <v>0</v>
      </c>
      <c r="G69" s="33">
        <f>SUM(G70:G76)</f>
        <v>0</v>
      </c>
      <c r="H69" s="33">
        <f t="shared" si="1"/>
        <v>0</v>
      </c>
    </row>
    <row r="70" spans="1:8" x14ac:dyDescent="0.2">
      <c r="A70" s="26">
        <v>9100</v>
      </c>
      <c r="B70" s="8" t="s">
        <v>116</v>
      </c>
      <c r="C70" s="10">
        <v>0</v>
      </c>
      <c r="D70" s="10">
        <v>0</v>
      </c>
      <c r="E70" s="10">
        <f t="shared" ref="E70:E76" si="2">C70+D70</f>
        <v>0</v>
      </c>
      <c r="F70" s="10">
        <v>0</v>
      </c>
      <c r="G70" s="10">
        <v>0</v>
      </c>
      <c r="H70" s="10">
        <f t="shared" ref="H70:H76" si="3">E70-F70</f>
        <v>0</v>
      </c>
    </row>
    <row r="71" spans="1:8" x14ac:dyDescent="0.2">
      <c r="A71" s="26">
        <v>9200</v>
      </c>
      <c r="B71" s="8" t="s">
        <v>117</v>
      </c>
      <c r="C71" s="10">
        <v>0</v>
      </c>
      <c r="D71" s="10">
        <v>0</v>
      </c>
      <c r="E71" s="10">
        <f t="shared" si="2"/>
        <v>0</v>
      </c>
      <c r="F71" s="10">
        <v>0</v>
      </c>
      <c r="G71" s="10">
        <v>0</v>
      </c>
      <c r="H71" s="10">
        <f t="shared" si="3"/>
        <v>0</v>
      </c>
    </row>
    <row r="72" spans="1:8" x14ac:dyDescent="0.2">
      <c r="A72" s="26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6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6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6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30">
        <v>9900</v>
      </c>
      <c r="B76" s="9" t="s">
        <v>122</v>
      </c>
      <c r="C76" s="34">
        <v>0</v>
      </c>
      <c r="D76" s="34">
        <v>0</v>
      </c>
      <c r="E76" s="34">
        <f t="shared" si="2"/>
        <v>0</v>
      </c>
      <c r="F76" s="34">
        <v>0</v>
      </c>
      <c r="G76" s="34">
        <v>0</v>
      </c>
      <c r="H76" s="34">
        <f t="shared" si="3"/>
        <v>0</v>
      </c>
    </row>
    <row r="77" spans="1:8" x14ac:dyDescent="0.2">
      <c r="A77" s="7"/>
      <c r="B77" s="28" t="s">
        <v>51</v>
      </c>
      <c r="C77" s="35">
        <f t="shared" ref="C77:H77" si="4">SUM(C5+C13+C23+C33+C43+C53+C57+C65+C69)</f>
        <v>26104589.279999997</v>
      </c>
      <c r="D77" s="35">
        <f t="shared" si="4"/>
        <v>2.9103830456733704E-11</v>
      </c>
      <c r="E77" s="35">
        <f t="shared" si="4"/>
        <v>26104589.279999994</v>
      </c>
      <c r="F77" s="35">
        <f t="shared" si="4"/>
        <v>11637278.829999998</v>
      </c>
      <c r="G77" s="35">
        <f t="shared" si="4"/>
        <v>11344279.43</v>
      </c>
      <c r="H77" s="35">
        <f t="shared" si="4"/>
        <v>14467310.450000001</v>
      </c>
    </row>
    <row r="79" spans="1:8" x14ac:dyDescent="0.2">
      <c r="A79" s="1" t="s">
        <v>127</v>
      </c>
    </row>
    <row r="81" spans="2:6" x14ac:dyDescent="0.2">
      <c r="B81" s="41"/>
      <c r="E81" s="41"/>
      <c r="F81" s="41"/>
    </row>
    <row r="82" spans="2:6" x14ac:dyDescent="0.2">
      <c r="B82" s="41"/>
      <c r="E82" s="41"/>
      <c r="F82" s="41"/>
    </row>
    <row r="83" spans="2:6" x14ac:dyDescent="0.2">
      <c r="B83" s="41"/>
      <c r="E83" s="41"/>
      <c r="F83" s="41"/>
    </row>
    <row r="84" spans="2:6" x14ac:dyDescent="0.2">
      <c r="B84" s="41"/>
      <c r="E84" s="41"/>
      <c r="F84" s="41"/>
    </row>
    <row r="85" spans="2:6" x14ac:dyDescent="0.2">
      <c r="B85" s="41"/>
      <c r="E85" s="41"/>
      <c r="F85" s="41"/>
    </row>
    <row r="86" spans="2:6" x14ac:dyDescent="0.2">
      <c r="B86" s="41"/>
      <c r="C86" s="41"/>
      <c r="D86" s="4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showGridLines="0" zoomScaleNormal="100" workbookViewId="0">
      <selection activeCell="B14" sqref="B14:G18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2" t="s">
        <v>131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9" t="s">
        <v>53</v>
      </c>
      <c r="D3" s="39" t="s">
        <v>123</v>
      </c>
      <c r="E3" s="39" t="s">
        <v>54</v>
      </c>
      <c r="F3" s="39" t="s">
        <v>55</v>
      </c>
      <c r="G3" s="39" t="s">
        <v>56</v>
      </c>
      <c r="H3" s="46"/>
    </row>
    <row r="4" spans="1:8" x14ac:dyDescent="0.2">
      <c r="A4" s="51"/>
      <c r="B4" s="52"/>
      <c r="C4" s="40">
        <v>1</v>
      </c>
      <c r="D4" s="40">
        <v>2</v>
      </c>
      <c r="E4" s="40" t="s">
        <v>124</v>
      </c>
      <c r="F4" s="40">
        <v>4</v>
      </c>
      <c r="G4" s="40">
        <v>5</v>
      </c>
      <c r="H4" s="40" t="s">
        <v>125</v>
      </c>
    </row>
    <row r="5" spans="1:8" x14ac:dyDescent="0.2">
      <c r="A5" s="5"/>
      <c r="B5" s="11" t="s">
        <v>0</v>
      </c>
      <c r="C5" s="36">
        <v>24758507.949999999</v>
      </c>
      <c r="D5" s="36">
        <v>76500</v>
      </c>
      <c r="E5" s="36">
        <f>C5+D5</f>
        <v>24835007.949999999</v>
      </c>
      <c r="F5" s="36">
        <v>11612709.859999999</v>
      </c>
      <c r="G5" s="36">
        <v>11319710.460000001</v>
      </c>
      <c r="H5" s="36">
        <f>E5-F5</f>
        <v>13222298.09</v>
      </c>
    </row>
    <row r="6" spans="1:8" x14ac:dyDescent="0.2">
      <c r="A6" s="5"/>
      <c r="B6" s="11" t="s">
        <v>1</v>
      </c>
      <c r="C6" s="36">
        <v>1346081.33</v>
      </c>
      <c r="D6" s="36">
        <v>-76500</v>
      </c>
      <c r="E6" s="36">
        <f>C6+D6</f>
        <v>1269581.33</v>
      </c>
      <c r="F6" s="36">
        <v>24568.97</v>
      </c>
      <c r="G6" s="36">
        <v>24568.97</v>
      </c>
      <c r="H6" s="36">
        <f>E6-F6</f>
        <v>1245012.3600000001</v>
      </c>
    </row>
    <row r="7" spans="1:8" x14ac:dyDescent="0.2">
      <c r="A7" s="5"/>
      <c r="B7" s="11" t="s">
        <v>2</v>
      </c>
      <c r="C7" s="36">
        <v>0</v>
      </c>
      <c r="D7" s="36">
        <v>0</v>
      </c>
      <c r="E7" s="36">
        <f>C7+D7</f>
        <v>0</v>
      </c>
      <c r="F7" s="36">
        <v>0</v>
      </c>
      <c r="G7" s="36">
        <v>0</v>
      </c>
      <c r="H7" s="36">
        <f>E7-F7</f>
        <v>0</v>
      </c>
    </row>
    <row r="8" spans="1:8" x14ac:dyDescent="0.2">
      <c r="A8" s="5"/>
      <c r="B8" s="11" t="s">
        <v>40</v>
      </c>
      <c r="C8" s="36">
        <v>0</v>
      </c>
      <c r="D8" s="36">
        <v>0</v>
      </c>
      <c r="E8" s="36">
        <f>C8+D8</f>
        <v>0</v>
      </c>
      <c r="F8" s="36">
        <v>0</v>
      </c>
      <c r="G8" s="36">
        <v>0</v>
      </c>
      <c r="H8" s="36">
        <f>E8-F8</f>
        <v>0</v>
      </c>
    </row>
    <row r="9" spans="1:8" x14ac:dyDescent="0.2">
      <c r="A9" s="5"/>
      <c r="B9" s="31" t="s">
        <v>37</v>
      </c>
      <c r="C9" s="37">
        <v>0</v>
      </c>
      <c r="D9" s="37">
        <v>0</v>
      </c>
      <c r="E9" s="37">
        <f>C9+D9</f>
        <v>0</v>
      </c>
      <c r="F9" s="37">
        <v>0</v>
      </c>
      <c r="G9" s="37">
        <v>0</v>
      </c>
      <c r="H9" s="37">
        <f>E9-F9</f>
        <v>0</v>
      </c>
    </row>
    <row r="10" spans="1:8" x14ac:dyDescent="0.2">
      <c r="A10" s="12"/>
      <c r="B10" s="28" t="s">
        <v>51</v>
      </c>
      <c r="C10" s="35">
        <f t="shared" ref="C10:H10" si="0">SUM(C5+C6+C7+C8+C9)</f>
        <v>26104589.280000001</v>
      </c>
      <c r="D10" s="35">
        <f t="shared" si="0"/>
        <v>0</v>
      </c>
      <c r="E10" s="35">
        <f t="shared" si="0"/>
        <v>26104589.280000001</v>
      </c>
      <c r="F10" s="35">
        <f t="shared" si="0"/>
        <v>11637278.83</v>
      </c>
      <c r="G10" s="35">
        <f t="shared" si="0"/>
        <v>11344279.430000002</v>
      </c>
      <c r="H10" s="35">
        <f t="shared" si="0"/>
        <v>14467310.449999999</v>
      </c>
    </row>
    <row r="12" spans="1:8" x14ac:dyDescent="0.2">
      <c r="A12" s="1" t="s">
        <v>127</v>
      </c>
    </row>
    <row r="14" spans="1:8" x14ac:dyDescent="0.2">
      <c r="B14" s="41"/>
      <c r="E14" s="41"/>
      <c r="F14" s="41"/>
    </row>
    <row r="15" spans="1:8" x14ac:dyDescent="0.2">
      <c r="B15" s="41"/>
      <c r="E15" s="41"/>
      <c r="F15" s="41"/>
    </row>
    <row r="16" spans="1:8" x14ac:dyDescent="0.2">
      <c r="B16" s="41"/>
      <c r="E16" s="41"/>
      <c r="F16" s="41"/>
    </row>
    <row r="17" spans="2:6" x14ac:dyDescent="0.2">
      <c r="B17" s="41"/>
      <c r="E17" s="41"/>
      <c r="F17" s="41"/>
    </row>
    <row r="18" spans="2:6" x14ac:dyDescent="0.2">
      <c r="B18" s="41"/>
      <c r="E18" s="41"/>
      <c r="F18" s="41"/>
    </row>
    <row r="19" spans="2:6" x14ac:dyDescent="0.2">
      <c r="B19" s="41"/>
      <c r="C19" s="41"/>
      <c r="D19" s="41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0"/>
  <sheetViews>
    <sheetView showGridLines="0" topLeftCell="A19" workbookViewId="0">
      <selection activeCell="B45" sqref="B45:D5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2" t="s">
        <v>141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9" t="s">
        <v>53</v>
      </c>
      <c r="D3" s="39" t="s">
        <v>123</v>
      </c>
      <c r="E3" s="39" t="s">
        <v>54</v>
      </c>
      <c r="F3" s="39" t="s">
        <v>55</v>
      </c>
      <c r="G3" s="39" t="s">
        <v>56</v>
      </c>
      <c r="H3" s="46"/>
    </row>
    <row r="4" spans="1:8" x14ac:dyDescent="0.2">
      <c r="A4" s="51"/>
      <c r="B4" s="52"/>
      <c r="C4" s="40">
        <v>1</v>
      </c>
      <c r="D4" s="40">
        <v>2</v>
      </c>
      <c r="E4" s="40" t="s">
        <v>124</v>
      </c>
      <c r="F4" s="40">
        <v>4</v>
      </c>
      <c r="G4" s="40">
        <v>5</v>
      </c>
      <c r="H4" s="40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4"/>
      <c r="B6" s="13" t="s">
        <v>132</v>
      </c>
      <c r="C6" s="10">
        <v>1909597.41</v>
      </c>
      <c r="D6" s="10">
        <v>11934.78</v>
      </c>
      <c r="E6" s="10">
        <f>C6+D6</f>
        <v>1921532.19</v>
      </c>
      <c r="F6" s="10">
        <v>429851.81</v>
      </c>
      <c r="G6" s="10">
        <v>429851.81</v>
      </c>
      <c r="H6" s="10">
        <f>E6-F6</f>
        <v>1491680.38</v>
      </c>
    </row>
    <row r="7" spans="1:8" x14ac:dyDescent="0.2">
      <c r="A7" s="4"/>
      <c r="B7" s="13" t="s">
        <v>133</v>
      </c>
      <c r="C7" s="10">
        <v>3287892.61</v>
      </c>
      <c r="D7" s="10">
        <v>-56700.59</v>
      </c>
      <c r="E7" s="10">
        <f t="shared" ref="E7:E12" si="0">C7+D7</f>
        <v>3231192.02</v>
      </c>
      <c r="F7" s="10">
        <v>1268112.52</v>
      </c>
      <c r="G7" s="10">
        <v>1259486.54</v>
      </c>
      <c r="H7" s="10">
        <f t="shared" ref="H7:H12" si="1">E7-F7</f>
        <v>1963079.5</v>
      </c>
    </row>
    <row r="8" spans="1:8" x14ac:dyDescent="0.2">
      <c r="A8" s="4"/>
      <c r="B8" s="13" t="s">
        <v>134</v>
      </c>
      <c r="C8" s="10">
        <v>353272.54</v>
      </c>
      <c r="D8" s="10">
        <v>6974.27</v>
      </c>
      <c r="E8" s="10">
        <f t="shared" si="0"/>
        <v>360246.81</v>
      </c>
      <c r="F8" s="10">
        <v>196878.36</v>
      </c>
      <c r="G8" s="10">
        <v>196878.36</v>
      </c>
      <c r="H8" s="10">
        <f t="shared" si="1"/>
        <v>163368.45000000001</v>
      </c>
    </row>
    <row r="9" spans="1:8" x14ac:dyDescent="0.2">
      <c r="A9" s="4"/>
      <c r="B9" s="13" t="s">
        <v>135</v>
      </c>
      <c r="C9" s="10">
        <v>3324620.34</v>
      </c>
      <c r="D9" s="10">
        <v>16975.810000000001</v>
      </c>
      <c r="E9" s="10">
        <f t="shared" si="0"/>
        <v>3341596.15</v>
      </c>
      <c r="F9" s="10">
        <v>1188579.6200000001</v>
      </c>
      <c r="G9" s="10">
        <v>1173447.4099999999</v>
      </c>
      <c r="H9" s="10">
        <f t="shared" si="1"/>
        <v>2153016.5299999998</v>
      </c>
    </row>
    <row r="10" spans="1:8" x14ac:dyDescent="0.2">
      <c r="A10" s="4"/>
      <c r="B10" s="13" t="s">
        <v>136</v>
      </c>
      <c r="C10" s="10">
        <v>702584.28</v>
      </c>
      <c r="D10" s="10">
        <v>8748.1299999999992</v>
      </c>
      <c r="E10" s="10">
        <f t="shared" si="0"/>
        <v>711332.41</v>
      </c>
      <c r="F10" s="10">
        <v>242517.52</v>
      </c>
      <c r="G10" s="10">
        <v>242517.52</v>
      </c>
      <c r="H10" s="10">
        <f t="shared" si="1"/>
        <v>468814.89</v>
      </c>
    </row>
    <row r="11" spans="1:8" x14ac:dyDescent="0.2">
      <c r="A11" s="4"/>
      <c r="B11" s="13" t="s">
        <v>137</v>
      </c>
      <c r="C11" s="10">
        <v>10152011.789999999</v>
      </c>
      <c r="D11" s="10">
        <v>393478.39</v>
      </c>
      <c r="E11" s="10">
        <f t="shared" si="0"/>
        <v>10545490.18</v>
      </c>
      <c r="F11" s="10">
        <v>6077627.1699999999</v>
      </c>
      <c r="G11" s="10">
        <v>5901365.96</v>
      </c>
      <c r="H11" s="10">
        <f t="shared" si="1"/>
        <v>4467863.01</v>
      </c>
    </row>
    <row r="12" spans="1:8" x14ac:dyDescent="0.2">
      <c r="A12" s="4"/>
      <c r="B12" s="13" t="s">
        <v>138</v>
      </c>
      <c r="C12" s="10">
        <v>2056516.72</v>
      </c>
      <c r="D12" s="10">
        <v>-68245.820000000007</v>
      </c>
      <c r="E12" s="10">
        <f t="shared" si="0"/>
        <v>1988270.9</v>
      </c>
      <c r="F12" s="10">
        <v>668001.61</v>
      </c>
      <c r="G12" s="10">
        <v>598721.61</v>
      </c>
      <c r="H12" s="10">
        <f t="shared" si="1"/>
        <v>1320269.29</v>
      </c>
    </row>
    <row r="13" spans="1:8" x14ac:dyDescent="0.2">
      <c r="A13" s="4"/>
      <c r="B13" s="13" t="s">
        <v>139</v>
      </c>
      <c r="C13" s="10">
        <v>3187036.83</v>
      </c>
      <c r="D13" s="10">
        <v>-223522.69</v>
      </c>
      <c r="E13" s="10">
        <f t="shared" ref="E13" si="2">C13+D13</f>
        <v>2963514.14</v>
      </c>
      <c r="F13" s="10">
        <v>1191199.67</v>
      </c>
      <c r="G13" s="10">
        <v>1167499.67</v>
      </c>
      <c r="H13" s="10">
        <f t="shared" ref="H13" si="3">E13-F13</f>
        <v>1772314.4700000002</v>
      </c>
    </row>
    <row r="14" spans="1:8" x14ac:dyDescent="0.2">
      <c r="A14" s="4"/>
      <c r="B14" s="13" t="s">
        <v>140</v>
      </c>
      <c r="C14" s="10">
        <v>1131056.76</v>
      </c>
      <c r="D14" s="10">
        <v>-89642.28</v>
      </c>
      <c r="E14" s="10">
        <f t="shared" ref="E14" si="4">C14+D14</f>
        <v>1041414.48</v>
      </c>
      <c r="F14" s="10">
        <v>374510.55</v>
      </c>
      <c r="G14" s="10">
        <v>374510.55</v>
      </c>
      <c r="H14" s="10">
        <f t="shared" ref="H14" si="5">E14-F14</f>
        <v>666903.92999999993</v>
      </c>
    </row>
    <row r="15" spans="1:8" x14ac:dyDescent="0.2">
      <c r="A15" s="4"/>
      <c r="B15" s="13"/>
      <c r="C15" s="10"/>
      <c r="D15" s="10"/>
      <c r="E15" s="10"/>
      <c r="F15" s="10"/>
      <c r="G15" s="10"/>
      <c r="H15" s="10"/>
    </row>
    <row r="16" spans="1:8" x14ac:dyDescent="0.2">
      <c r="A16" s="15"/>
      <c r="B16" s="29" t="s">
        <v>51</v>
      </c>
      <c r="C16" s="38">
        <f t="shared" ref="C16:H16" si="6">SUM(C6:C15)</f>
        <v>26104589.279999997</v>
      </c>
      <c r="D16" s="38">
        <f t="shared" si="6"/>
        <v>0</v>
      </c>
      <c r="E16" s="38">
        <f t="shared" si="6"/>
        <v>26104589.279999997</v>
      </c>
      <c r="F16" s="38">
        <f t="shared" si="6"/>
        <v>11637278.83</v>
      </c>
      <c r="G16" s="38">
        <f t="shared" si="6"/>
        <v>11344279.43</v>
      </c>
      <c r="H16" s="38">
        <f t="shared" si="6"/>
        <v>14467310.449999997</v>
      </c>
    </row>
    <row r="19" spans="1:8" ht="45" customHeight="1" x14ac:dyDescent="0.2">
      <c r="A19" s="42" t="s">
        <v>126</v>
      </c>
      <c r="B19" s="43"/>
      <c r="C19" s="43"/>
      <c r="D19" s="43"/>
      <c r="E19" s="43"/>
      <c r="F19" s="43"/>
      <c r="G19" s="43"/>
      <c r="H19" s="44"/>
    </row>
    <row r="20" spans="1:8" x14ac:dyDescent="0.2">
      <c r="A20" s="47" t="s">
        <v>52</v>
      </c>
      <c r="B20" s="48"/>
      <c r="C20" s="42" t="s">
        <v>58</v>
      </c>
      <c r="D20" s="43"/>
      <c r="E20" s="43"/>
      <c r="F20" s="43"/>
      <c r="G20" s="44"/>
      <c r="H20" s="45" t="s">
        <v>57</v>
      </c>
    </row>
    <row r="21" spans="1:8" ht="22.5" x14ac:dyDescent="0.2">
      <c r="A21" s="49"/>
      <c r="B21" s="50"/>
      <c r="C21" s="39" t="s">
        <v>53</v>
      </c>
      <c r="D21" s="39" t="s">
        <v>123</v>
      </c>
      <c r="E21" s="39" t="s">
        <v>54</v>
      </c>
      <c r="F21" s="39" t="s">
        <v>55</v>
      </c>
      <c r="G21" s="39" t="s">
        <v>56</v>
      </c>
      <c r="H21" s="46"/>
    </row>
    <row r="22" spans="1:8" x14ac:dyDescent="0.2">
      <c r="A22" s="51"/>
      <c r="B22" s="52"/>
      <c r="C22" s="40">
        <v>1</v>
      </c>
      <c r="D22" s="40">
        <v>2</v>
      </c>
      <c r="E22" s="40" t="s">
        <v>124</v>
      </c>
      <c r="F22" s="40">
        <v>4</v>
      </c>
      <c r="G22" s="40">
        <v>5</v>
      </c>
      <c r="H22" s="40" t="s">
        <v>125</v>
      </c>
    </row>
    <row r="23" spans="1:8" x14ac:dyDescent="0.2">
      <c r="A23" s="4"/>
      <c r="B23" s="2" t="s">
        <v>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>E23-F23</f>
        <v>0</v>
      </c>
    </row>
    <row r="24" spans="1:8" x14ac:dyDescent="0.2">
      <c r="A24" s="4"/>
      <c r="B24" s="2" t="s">
        <v>9</v>
      </c>
      <c r="C24" s="10">
        <v>0</v>
      </c>
      <c r="D24" s="10">
        <v>0</v>
      </c>
      <c r="E24" s="10">
        <f t="shared" ref="E24:E26" si="7">C24+D24</f>
        <v>0</v>
      </c>
      <c r="F24" s="10">
        <v>0</v>
      </c>
      <c r="G24" s="10">
        <v>0</v>
      </c>
      <c r="H24" s="10">
        <f t="shared" ref="H24:H26" si="8">E24-F24</f>
        <v>0</v>
      </c>
    </row>
    <row r="25" spans="1:8" x14ac:dyDescent="0.2">
      <c r="A25" s="4"/>
      <c r="B25" s="2" t="s">
        <v>10</v>
      </c>
      <c r="C25" s="10">
        <v>0</v>
      </c>
      <c r="D25" s="10">
        <v>0</v>
      </c>
      <c r="E25" s="10">
        <f t="shared" si="7"/>
        <v>0</v>
      </c>
      <c r="F25" s="10">
        <v>0</v>
      </c>
      <c r="G25" s="10">
        <v>0</v>
      </c>
      <c r="H25" s="10">
        <f t="shared" si="8"/>
        <v>0</v>
      </c>
    </row>
    <row r="26" spans="1:8" x14ac:dyDescent="0.2">
      <c r="A26" s="4"/>
      <c r="B26" s="2" t="s">
        <v>128</v>
      </c>
      <c r="C26" s="10">
        <v>0</v>
      </c>
      <c r="D26" s="10">
        <v>0</v>
      </c>
      <c r="E26" s="10">
        <f t="shared" si="7"/>
        <v>0</v>
      </c>
      <c r="F26" s="10">
        <v>0</v>
      </c>
      <c r="G26" s="10">
        <v>0</v>
      </c>
      <c r="H26" s="10">
        <f t="shared" si="8"/>
        <v>0</v>
      </c>
    </row>
    <row r="27" spans="1:8" x14ac:dyDescent="0.2">
      <c r="A27" s="15"/>
      <c r="B27" s="29" t="s">
        <v>51</v>
      </c>
      <c r="C27" s="38">
        <f t="shared" ref="C27:H27" si="9">SUM(C23:C26)</f>
        <v>0</v>
      </c>
      <c r="D27" s="38">
        <f t="shared" si="9"/>
        <v>0</v>
      </c>
      <c r="E27" s="38">
        <f t="shared" si="9"/>
        <v>0</v>
      </c>
      <c r="F27" s="38">
        <f t="shared" si="9"/>
        <v>0</v>
      </c>
      <c r="G27" s="38">
        <f t="shared" si="9"/>
        <v>0</v>
      </c>
      <c r="H27" s="38">
        <f t="shared" si="9"/>
        <v>0</v>
      </c>
    </row>
    <row r="30" spans="1:8" ht="45" customHeight="1" x14ac:dyDescent="0.2">
      <c r="A30" s="42" t="s">
        <v>142</v>
      </c>
      <c r="B30" s="43"/>
      <c r="C30" s="43"/>
      <c r="D30" s="43"/>
      <c r="E30" s="43"/>
      <c r="F30" s="43"/>
      <c r="G30" s="43"/>
      <c r="H30" s="44"/>
    </row>
    <row r="31" spans="1:8" x14ac:dyDescent="0.2">
      <c r="A31" s="47" t="s">
        <v>52</v>
      </c>
      <c r="B31" s="48"/>
      <c r="C31" s="42" t="s">
        <v>58</v>
      </c>
      <c r="D31" s="43"/>
      <c r="E31" s="43"/>
      <c r="F31" s="43"/>
      <c r="G31" s="44"/>
      <c r="H31" s="45" t="s">
        <v>57</v>
      </c>
    </row>
    <row r="32" spans="1:8" ht="22.5" x14ac:dyDescent="0.2">
      <c r="A32" s="49"/>
      <c r="B32" s="50"/>
      <c r="C32" s="39" t="s">
        <v>53</v>
      </c>
      <c r="D32" s="39" t="s">
        <v>123</v>
      </c>
      <c r="E32" s="39" t="s">
        <v>54</v>
      </c>
      <c r="F32" s="39" t="s">
        <v>55</v>
      </c>
      <c r="G32" s="39" t="s">
        <v>56</v>
      </c>
      <c r="H32" s="46"/>
    </row>
    <row r="33" spans="1:8" x14ac:dyDescent="0.2">
      <c r="A33" s="51"/>
      <c r="B33" s="52"/>
      <c r="C33" s="40">
        <v>1</v>
      </c>
      <c r="D33" s="40">
        <v>2</v>
      </c>
      <c r="E33" s="40" t="s">
        <v>124</v>
      </c>
      <c r="F33" s="40">
        <v>4</v>
      </c>
      <c r="G33" s="40">
        <v>5</v>
      </c>
      <c r="H33" s="40" t="s">
        <v>125</v>
      </c>
    </row>
    <row r="34" spans="1:8" x14ac:dyDescent="0.2">
      <c r="A34" s="4"/>
      <c r="B34" s="17" t="s">
        <v>12</v>
      </c>
      <c r="C34" s="10">
        <v>26104589.280000001</v>
      </c>
      <c r="D34" s="10">
        <v>0</v>
      </c>
      <c r="E34" s="10">
        <f t="shared" ref="E34:E40" si="10">C34+D34</f>
        <v>26104589.280000001</v>
      </c>
      <c r="F34" s="10">
        <v>11637278.83</v>
      </c>
      <c r="G34" s="10">
        <v>11344279.43</v>
      </c>
      <c r="H34" s="10">
        <f t="shared" ref="H34:H40" si="11">E34-F34</f>
        <v>14467310.450000001</v>
      </c>
    </row>
    <row r="35" spans="1:8" x14ac:dyDescent="0.2">
      <c r="A35" s="4"/>
      <c r="B35" s="17" t="s">
        <v>11</v>
      </c>
      <c r="C35" s="10">
        <v>0</v>
      </c>
      <c r="D35" s="10">
        <v>0</v>
      </c>
      <c r="E35" s="10">
        <f t="shared" si="10"/>
        <v>0</v>
      </c>
      <c r="F35" s="10">
        <v>0</v>
      </c>
      <c r="G35" s="10">
        <v>0</v>
      </c>
      <c r="H35" s="10">
        <f t="shared" si="11"/>
        <v>0</v>
      </c>
    </row>
    <row r="36" spans="1:8" x14ac:dyDescent="0.2">
      <c r="A36" s="4"/>
      <c r="B36" s="17" t="s">
        <v>13</v>
      </c>
      <c r="C36" s="10">
        <v>0</v>
      </c>
      <c r="D36" s="10">
        <v>0</v>
      </c>
      <c r="E36" s="10">
        <f t="shared" si="10"/>
        <v>0</v>
      </c>
      <c r="F36" s="10">
        <v>0</v>
      </c>
      <c r="G36" s="10">
        <v>0</v>
      </c>
      <c r="H36" s="10">
        <f t="shared" si="11"/>
        <v>0</v>
      </c>
    </row>
    <row r="37" spans="1:8" x14ac:dyDescent="0.2">
      <c r="A37" s="4"/>
      <c r="B37" s="17" t="s">
        <v>25</v>
      </c>
      <c r="C37" s="10">
        <v>0</v>
      </c>
      <c r="D37" s="10">
        <v>0</v>
      </c>
      <c r="E37" s="10">
        <f t="shared" si="10"/>
        <v>0</v>
      </c>
      <c r="F37" s="10">
        <v>0</v>
      </c>
      <c r="G37" s="10">
        <v>0</v>
      </c>
      <c r="H37" s="10">
        <f t="shared" si="11"/>
        <v>0</v>
      </c>
    </row>
    <row r="38" spans="1:8" ht="11.25" customHeight="1" x14ac:dyDescent="0.2">
      <c r="A38" s="4"/>
      <c r="B38" s="17" t="s">
        <v>26</v>
      </c>
      <c r="C38" s="10">
        <v>0</v>
      </c>
      <c r="D38" s="10">
        <v>0</v>
      </c>
      <c r="E38" s="10">
        <f t="shared" si="10"/>
        <v>0</v>
      </c>
      <c r="F38" s="10">
        <v>0</v>
      </c>
      <c r="G38" s="10">
        <v>0</v>
      </c>
      <c r="H38" s="10">
        <f t="shared" si="11"/>
        <v>0</v>
      </c>
    </row>
    <row r="39" spans="1:8" x14ac:dyDescent="0.2">
      <c r="A39" s="4"/>
      <c r="B39" s="17" t="s">
        <v>33</v>
      </c>
      <c r="C39" s="10">
        <v>0</v>
      </c>
      <c r="D39" s="10">
        <v>0</v>
      </c>
      <c r="E39" s="10">
        <f t="shared" si="10"/>
        <v>0</v>
      </c>
      <c r="F39" s="10">
        <v>0</v>
      </c>
      <c r="G39" s="10">
        <v>0</v>
      </c>
      <c r="H39" s="10">
        <f t="shared" si="11"/>
        <v>0</v>
      </c>
    </row>
    <row r="40" spans="1:8" x14ac:dyDescent="0.2">
      <c r="A40" s="4"/>
      <c r="B40" s="17" t="s">
        <v>14</v>
      </c>
      <c r="C40" s="10">
        <v>0</v>
      </c>
      <c r="D40" s="10">
        <v>0</v>
      </c>
      <c r="E40" s="10">
        <f t="shared" si="10"/>
        <v>0</v>
      </c>
      <c r="F40" s="10">
        <v>0</v>
      </c>
      <c r="G40" s="10">
        <v>0</v>
      </c>
      <c r="H40" s="10">
        <f t="shared" si="11"/>
        <v>0</v>
      </c>
    </row>
    <row r="41" spans="1:8" x14ac:dyDescent="0.2">
      <c r="A41" s="15"/>
      <c r="B41" s="29" t="s">
        <v>51</v>
      </c>
      <c r="C41" s="38">
        <f t="shared" ref="C41:H41" si="12">SUM(C34:C40)</f>
        <v>26104589.280000001</v>
      </c>
      <c r="D41" s="38">
        <f t="shared" si="12"/>
        <v>0</v>
      </c>
      <c r="E41" s="38">
        <f t="shared" si="12"/>
        <v>26104589.280000001</v>
      </c>
      <c r="F41" s="38">
        <f t="shared" si="12"/>
        <v>11637278.83</v>
      </c>
      <c r="G41" s="38">
        <f t="shared" si="12"/>
        <v>11344279.43</v>
      </c>
      <c r="H41" s="38">
        <f t="shared" si="12"/>
        <v>14467310.450000001</v>
      </c>
    </row>
    <row r="43" spans="1:8" x14ac:dyDescent="0.2">
      <c r="A43" s="1" t="s">
        <v>127</v>
      </c>
    </row>
    <row r="45" spans="1:8" x14ac:dyDescent="0.2">
      <c r="B45" s="41"/>
      <c r="C45" s="41"/>
      <c r="D45" s="41"/>
    </row>
    <row r="46" spans="1:8" x14ac:dyDescent="0.2">
      <c r="B46" s="41"/>
      <c r="C46" s="41"/>
      <c r="D46" s="41"/>
    </row>
    <row r="47" spans="1:8" x14ac:dyDescent="0.2">
      <c r="B47" s="41"/>
      <c r="C47" s="41"/>
      <c r="D47" s="41"/>
    </row>
    <row r="48" spans="1:8" x14ac:dyDescent="0.2">
      <c r="B48" s="41"/>
      <c r="C48" s="41"/>
      <c r="D48" s="41"/>
    </row>
    <row r="49" spans="2:4" x14ac:dyDescent="0.2">
      <c r="B49" s="41"/>
      <c r="C49" s="41"/>
      <c r="D49" s="41"/>
    </row>
    <row r="50" spans="2:4" x14ac:dyDescent="0.2">
      <c r="B50" s="41"/>
      <c r="C50" s="41"/>
      <c r="D50" s="41"/>
    </row>
  </sheetData>
  <sheetProtection formatCells="0" formatColumns="0" formatRows="0" insertRows="0" deleteRows="0" autoFilter="0"/>
  <mergeCells count="12">
    <mergeCell ref="A1:H1"/>
    <mergeCell ref="A2:B4"/>
    <mergeCell ref="A19:H19"/>
    <mergeCell ref="A20:B22"/>
    <mergeCell ref="C2:G2"/>
    <mergeCell ref="H2:H3"/>
    <mergeCell ref="A30:H30"/>
    <mergeCell ref="A31:B33"/>
    <mergeCell ref="C31:G31"/>
    <mergeCell ref="H31:H32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6"/>
  <sheetViews>
    <sheetView showGridLines="0" workbookViewId="0">
      <selection activeCell="B41" sqref="B41:E46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2" t="s">
        <v>143</v>
      </c>
      <c r="B1" s="43"/>
      <c r="C1" s="43"/>
      <c r="D1" s="43"/>
      <c r="E1" s="43"/>
      <c r="F1" s="43"/>
      <c r="G1" s="43"/>
      <c r="H1" s="44"/>
    </row>
    <row r="2" spans="1:8" x14ac:dyDescent="0.2">
      <c r="A2" s="47" t="s">
        <v>52</v>
      </c>
      <c r="B2" s="48"/>
      <c r="C2" s="42" t="s">
        <v>58</v>
      </c>
      <c r="D2" s="43"/>
      <c r="E2" s="43"/>
      <c r="F2" s="43"/>
      <c r="G2" s="44"/>
      <c r="H2" s="45" t="s">
        <v>57</v>
      </c>
    </row>
    <row r="3" spans="1:8" ht="24.95" customHeight="1" x14ac:dyDescent="0.2">
      <c r="A3" s="49"/>
      <c r="B3" s="50"/>
      <c r="C3" s="39" t="s">
        <v>53</v>
      </c>
      <c r="D3" s="39" t="s">
        <v>123</v>
      </c>
      <c r="E3" s="39" t="s">
        <v>54</v>
      </c>
      <c r="F3" s="39" t="s">
        <v>55</v>
      </c>
      <c r="G3" s="39" t="s">
        <v>56</v>
      </c>
      <c r="H3" s="46"/>
    </row>
    <row r="4" spans="1:8" x14ac:dyDescent="0.2">
      <c r="A4" s="51"/>
      <c r="B4" s="52"/>
      <c r="C4" s="40">
        <v>1</v>
      </c>
      <c r="D4" s="40">
        <v>2</v>
      </c>
      <c r="E4" s="40" t="s">
        <v>124</v>
      </c>
      <c r="F4" s="40">
        <v>4</v>
      </c>
      <c r="G4" s="40">
        <v>5</v>
      </c>
      <c r="H4" s="40" t="s">
        <v>125</v>
      </c>
    </row>
    <row r="5" spans="1:8" x14ac:dyDescent="0.2">
      <c r="A5" s="22" t="s">
        <v>15</v>
      </c>
      <c r="B5" s="21"/>
      <c r="C5" s="33">
        <f t="shared" ref="C5:H5" si="0">SUM(C6:C13)</f>
        <v>3641165.15</v>
      </c>
      <c r="D5" s="33">
        <f t="shared" si="0"/>
        <v>-49726.319999999992</v>
      </c>
      <c r="E5" s="33">
        <f t="shared" si="0"/>
        <v>3591438.83</v>
      </c>
      <c r="F5" s="33">
        <f t="shared" si="0"/>
        <v>1464990.88</v>
      </c>
      <c r="G5" s="33">
        <f t="shared" si="0"/>
        <v>1456364.9</v>
      </c>
      <c r="H5" s="33">
        <f t="shared" si="0"/>
        <v>2126447.9500000002</v>
      </c>
    </row>
    <row r="6" spans="1:8" x14ac:dyDescent="0.2">
      <c r="A6" s="20"/>
      <c r="B6" s="23" t="s">
        <v>41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20"/>
      <c r="B7" s="23" t="s">
        <v>16</v>
      </c>
      <c r="C7" s="10">
        <v>0</v>
      </c>
      <c r="D7" s="10">
        <v>0</v>
      </c>
      <c r="E7" s="10">
        <f t="shared" ref="E7:E13" si="1">C7+D7</f>
        <v>0</v>
      </c>
      <c r="F7" s="10">
        <v>0</v>
      </c>
      <c r="G7" s="10">
        <v>0</v>
      </c>
      <c r="H7" s="10">
        <f t="shared" ref="H7:H13" si="2">E7-F7</f>
        <v>0</v>
      </c>
    </row>
    <row r="8" spans="1:8" x14ac:dyDescent="0.2">
      <c r="A8" s="20"/>
      <c r="B8" s="23" t="s">
        <v>129</v>
      </c>
      <c r="C8" s="10">
        <v>0</v>
      </c>
      <c r="D8" s="10">
        <v>0</v>
      </c>
      <c r="E8" s="10">
        <f t="shared" si="1"/>
        <v>0</v>
      </c>
      <c r="F8" s="10">
        <v>0</v>
      </c>
      <c r="G8" s="10">
        <v>0</v>
      </c>
      <c r="H8" s="10">
        <f t="shared" si="2"/>
        <v>0</v>
      </c>
    </row>
    <row r="9" spans="1:8" x14ac:dyDescent="0.2">
      <c r="A9" s="20"/>
      <c r="B9" s="23" t="s">
        <v>3</v>
      </c>
      <c r="C9" s="10">
        <v>0</v>
      </c>
      <c r="D9" s="10">
        <v>0</v>
      </c>
      <c r="E9" s="10">
        <f t="shared" si="1"/>
        <v>0</v>
      </c>
      <c r="F9" s="10">
        <v>0</v>
      </c>
      <c r="G9" s="10">
        <v>0</v>
      </c>
      <c r="H9" s="10">
        <f t="shared" si="2"/>
        <v>0</v>
      </c>
    </row>
    <row r="10" spans="1:8" x14ac:dyDescent="0.2">
      <c r="A10" s="20"/>
      <c r="B10" s="23" t="s">
        <v>22</v>
      </c>
      <c r="C10" s="10">
        <v>3287892.61</v>
      </c>
      <c r="D10" s="10">
        <v>-56700.59</v>
      </c>
      <c r="E10" s="10">
        <f t="shared" si="1"/>
        <v>3231192.02</v>
      </c>
      <c r="F10" s="10">
        <v>1268112.52</v>
      </c>
      <c r="G10" s="10">
        <v>1259486.54</v>
      </c>
      <c r="H10" s="10">
        <f t="shared" si="2"/>
        <v>1963079.5</v>
      </c>
    </row>
    <row r="11" spans="1:8" x14ac:dyDescent="0.2">
      <c r="A11" s="20"/>
      <c r="B11" s="23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20"/>
      <c r="B12" s="23" t="s">
        <v>42</v>
      </c>
      <c r="C12" s="10">
        <v>0</v>
      </c>
      <c r="D12" s="10">
        <v>0</v>
      </c>
      <c r="E12" s="10">
        <f t="shared" si="1"/>
        <v>0</v>
      </c>
      <c r="F12" s="10">
        <v>0</v>
      </c>
      <c r="G12" s="10">
        <v>0</v>
      </c>
      <c r="H12" s="10">
        <f t="shared" si="2"/>
        <v>0</v>
      </c>
    </row>
    <row r="13" spans="1:8" x14ac:dyDescent="0.2">
      <c r="A13" s="20"/>
      <c r="B13" s="23" t="s">
        <v>18</v>
      </c>
      <c r="C13" s="10">
        <v>353272.54</v>
      </c>
      <c r="D13" s="10">
        <v>6974.27</v>
      </c>
      <c r="E13" s="10">
        <f t="shared" si="1"/>
        <v>360246.81</v>
      </c>
      <c r="F13" s="10">
        <v>196878.36</v>
      </c>
      <c r="G13" s="10">
        <v>196878.36</v>
      </c>
      <c r="H13" s="10">
        <f t="shared" si="2"/>
        <v>163368.45000000001</v>
      </c>
    </row>
    <row r="14" spans="1:8" x14ac:dyDescent="0.2">
      <c r="A14" s="22" t="s">
        <v>19</v>
      </c>
      <c r="B14" s="24"/>
      <c r="C14" s="33">
        <f t="shared" ref="C14:H14" si="3">SUM(C15:C21)</f>
        <v>22463424.130000003</v>
      </c>
      <c r="D14" s="33">
        <f t="shared" si="3"/>
        <v>49726.320000000007</v>
      </c>
      <c r="E14" s="33">
        <f t="shared" si="3"/>
        <v>22513150.450000003</v>
      </c>
      <c r="F14" s="33">
        <f t="shared" si="3"/>
        <v>10172287.949999999</v>
      </c>
      <c r="G14" s="33">
        <f t="shared" si="3"/>
        <v>9887914.5299999993</v>
      </c>
      <c r="H14" s="33">
        <f t="shared" si="3"/>
        <v>12340862.500000002</v>
      </c>
    </row>
    <row r="15" spans="1:8" x14ac:dyDescent="0.2">
      <c r="A15" s="20"/>
      <c r="B15" s="23" t="s">
        <v>43</v>
      </c>
      <c r="C15" s="10">
        <v>3040654.17</v>
      </c>
      <c r="D15" s="10">
        <v>-77707.5</v>
      </c>
      <c r="E15" s="10">
        <f>C15+D15</f>
        <v>2962946.67</v>
      </c>
      <c r="F15" s="10">
        <v>804362.36</v>
      </c>
      <c r="G15" s="10">
        <v>804362.36</v>
      </c>
      <c r="H15" s="10">
        <f t="shared" ref="H15:H21" si="4">E15-F15</f>
        <v>2158584.31</v>
      </c>
    </row>
    <row r="16" spans="1:8" x14ac:dyDescent="0.2">
      <c r="A16" s="20"/>
      <c r="B16" s="23" t="s">
        <v>27</v>
      </c>
      <c r="C16" s="10">
        <v>19422769.960000001</v>
      </c>
      <c r="D16" s="10">
        <v>127433.82</v>
      </c>
      <c r="E16" s="10">
        <f t="shared" ref="E16:E21" si="5">C16+D16</f>
        <v>19550203.780000001</v>
      </c>
      <c r="F16" s="10">
        <v>9367925.5899999999</v>
      </c>
      <c r="G16" s="10">
        <v>9083552.1699999999</v>
      </c>
      <c r="H16" s="10">
        <f t="shared" si="4"/>
        <v>10182278.190000001</v>
      </c>
    </row>
    <row r="17" spans="1:8" x14ac:dyDescent="0.2">
      <c r="A17" s="20"/>
      <c r="B17" s="23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20"/>
      <c r="B18" s="23" t="s">
        <v>44</v>
      </c>
      <c r="C18" s="10">
        <v>0</v>
      </c>
      <c r="D18" s="10">
        <v>0</v>
      </c>
      <c r="E18" s="10">
        <f t="shared" si="5"/>
        <v>0</v>
      </c>
      <c r="F18" s="10">
        <v>0</v>
      </c>
      <c r="G18" s="10">
        <v>0</v>
      </c>
      <c r="H18" s="10">
        <f t="shared" si="4"/>
        <v>0</v>
      </c>
    </row>
    <row r="19" spans="1:8" x14ac:dyDescent="0.2">
      <c r="A19" s="20"/>
      <c r="B19" s="23" t="s">
        <v>45</v>
      </c>
      <c r="C19" s="10">
        <v>0</v>
      </c>
      <c r="D19" s="10">
        <v>0</v>
      </c>
      <c r="E19" s="10">
        <f t="shared" si="5"/>
        <v>0</v>
      </c>
      <c r="F19" s="10">
        <v>0</v>
      </c>
      <c r="G19" s="10">
        <v>0</v>
      </c>
      <c r="H19" s="10">
        <f t="shared" si="4"/>
        <v>0</v>
      </c>
    </row>
    <row r="20" spans="1:8" x14ac:dyDescent="0.2">
      <c r="A20" s="20"/>
      <c r="B20" s="23" t="s">
        <v>46</v>
      </c>
      <c r="C20" s="10">
        <v>0</v>
      </c>
      <c r="D20" s="10">
        <v>0</v>
      </c>
      <c r="E20" s="10">
        <f t="shared" si="5"/>
        <v>0</v>
      </c>
      <c r="F20" s="10">
        <v>0</v>
      </c>
      <c r="G20" s="10">
        <v>0</v>
      </c>
      <c r="H20" s="10">
        <f t="shared" si="4"/>
        <v>0</v>
      </c>
    </row>
    <row r="21" spans="1:8" x14ac:dyDescent="0.2">
      <c r="A21" s="20"/>
      <c r="B21" s="23" t="s">
        <v>4</v>
      </c>
      <c r="C21" s="10">
        <v>0</v>
      </c>
      <c r="D21" s="10">
        <v>0</v>
      </c>
      <c r="E21" s="10">
        <f t="shared" si="5"/>
        <v>0</v>
      </c>
      <c r="F21" s="10">
        <v>0</v>
      </c>
      <c r="G21" s="10">
        <v>0</v>
      </c>
      <c r="H21" s="10">
        <f t="shared" si="4"/>
        <v>0</v>
      </c>
    </row>
    <row r="22" spans="1:8" x14ac:dyDescent="0.2">
      <c r="A22" s="22" t="s">
        <v>47</v>
      </c>
      <c r="B22" s="24"/>
      <c r="C22" s="33">
        <f t="shared" ref="C22:H22" si="6">SUM(C23:C31)</f>
        <v>0</v>
      </c>
      <c r="D22" s="33">
        <f t="shared" si="6"/>
        <v>0</v>
      </c>
      <c r="E22" s="33">
        <f t="shared" si="6"/>
        <v>0</v>
      </c>
      <c r="F22" s="33">
        <f t="shared" si="6"/>
        <v>0</v>
      </c>
      <c r="G22" s="33">
        <f t="shared" si="6"/>
        <v>0</v>
      </c>
      <c r="H22" s="33">
        <f t="shared" si="6"/>
        <v>0</v>
      </c>
    </row>
    <row r="23" spans="1:8" x14ac:dyDescent="0.2">
      <c r="A23" s="20"/>
      <c r="B23" s="23" t="s">
        <v>28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 t="shared" ref="H23:H31" si="7">E23-F23</f>
        <v>0</v>
      </c>
    </row>
    <row r="24" spans="1:8" x14ac:dyDescent="0.2">
      <c r="A24" s="20"/>
      <c r="B24" s="23" t="s">
        <v>23</v>
      </c>
      <c r="C24" s="10">
        <v>0</v>
      </c>
      <c r="D24" s="10">
        <v>0</v>
      </c>
      <c r="E24" s="10">
        <f t="shared" ref="E24:E31" si="8">C24+D24</f>
        <v>0</v>
      </c>
      <c r="F24" s="10">
        <v>0</v>
      </c>
      <c r="G24" s="10">
        <v>0</v>
      </c>
      <c r="H24" s="10">
        <f t="shared" si="7"/>
        <v>0</v>
      </c>
    </row>
    <row r="25" spans="1:8" x14ac:dyDescent="0.2">
      <c r="A25" s="20"/>
      <c r="B25" s="23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20"/>
      <c r="B26" s="23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20"/>
      <c r="B27" s="23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20"/>
      <c r="B28" s="23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20"/>
      <c r="B29" s="23" t="s">
        <v>6</v>
      </c>
      <c r="C29" s="10">
        <v>0</v>
      </c>
      <c r="D29" s="10">
        <v>0</v>
      </c>
      <c r="E29" s="10">
        <f t="shared" si="8"/>
        <v>0</v>
      </c>
      <c r="F29" s="10">
        <v>0</v>
      </c>
      <c r="G29" s="10">
        <v>0</v>
      </c>
      <c r="H29" s="10">
        <f t="shared" si="7"/>
        <v>0</v>
      </c>
    </row>
    <row r="30" spans="1:8" x14ac:dyDescent="0.2">
      <c r="A30" s="20"/>
      <c r="B30" s="23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20"/>
      <c r="B31" s="23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2" t="s">
        <v>31</v>
      </c>
      <c r="B32" s="24"/>
      <c r="C32" s="33">
        <f t="shared" ref="C32:H32" si="9">SUM(C33:C36)</f>
        <v>0</v>
      </c>
      <c r="D32" s="33">
        <f t="shared" si="9"/>
        <v>0</v>
      </c>
      <c r="E32" s="33">
        <f t="shared" si="9"/>
        <v>0</v>
      </c>
      <c r="F32" s="33">
        <f t="shared" si="9"/>
        <v>0</v>
      </c>
      <c r="G32" s="33">
        <f t="shared" si="9"/>
        <v>0</v>
      </c>
      <c r="H32" s="33">
        <f t="shared" si="9"/>
        <v>0</v>
      </c>
    </row>
    <row r="33" spans="1:8" x14ac:dyDescent="0.2">
      <c r="A33" s="20"/>
      <c r="B33" s="23" t="s">
        <v>50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 t="shared" ref="H33:H36" si="10">E33-F33</f>
        <v>0</v>
      </c>
    </row>
    <row r="34" spans="1:8" ht="11.25" customHeight="1" x14ac:dyDescent="0.2">
      <c r="A34" s="20"/>
      <c r="B34" s="23" t="s">
        <v>24</v>
      </c>
      <c r="C34" s="10">
        <v>0</v>
      </c>
      <c r="D34" s="10">
        <v>0</v>
      </c>
      <c r="E34" s="10">
        <f t="shared" ref="E34:E36" si="11">C34+D34</f>
        <v>0</v>
      </c>
      <c r="F34" s="10">
        <v>0</v>
      </c>
      <c r="G34" s="10">
        <v>0</v>
      </c>
      <c r="H34" s="10">
        <f t="shared" si="10"/>
        <v>0</v>
      </c>
    </row>
    <row r="35" spans="1:8" x14ac:dyDescent="0.2">
      <c r="A35" s="20"/>
      <c r="B35" s="23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20"/>
      <c r="B36" s="23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5"/>
      <c r="B37" s="29" t="s">
        <v>51</v>
      </c>
      <c r="C37" s="38">
        <f t="shared" ref="C37:H37" si="12">SUM(C32+C22+C14+C5)</f>
        <v>26104589.280000001</v>
      </c>
      <c r="D37" s="38">
        <f t="shared" si="12"/>
        <v>1.4551915228366852E-11</v>
      </c>
      <c r="E37" s="38">
        <f t="shared" si="12"/>
        <v>26104589.280000001</v>
      </c>
      <c r="F37" s="38">
        <f t="shared" si="12"/>
        <v>11637278.829999998</v>
      </c>
      <c r="G37" s="38">
        <f t="shared" si="12"/>
        <v>11344279.43</v>
      </c>
      <c r="H37" s="38">
        <f t="shared" si="12"/>
        <v>14467310.450000003</v>
      </c>
    </row>
    <row r="38" spans="1:8" x14ac:dyDescent="0.2">
      <c r="A38" s="19"/>
      <c r="B38" s="19"/>
      <c r="C38" s="19"/>
      <c r="D38" s="19"/>
      <c r="E38" s="19"/>
      <c r="F38" s="19"/>
      <c r="G38" s="19"/>
      <c r="H38" s="19"/>
    </row>
    <row r="39" spans="1:8" x14ac:dyDescent="0.2">
      <c r="A39" s="19" t="s">
        <v>127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19"/>
      <c r="B40" s="19"/>
      <c r="C40" s="19"/>
      <c r="D40" s="19"/>
      <c r="E40" s="19"/>
      <c r="F40" s="19"/>
      <c r="G40" s="19"/>
      <c r="H40" s="19"/>
    </row>
    <row r="41" spans="1:8" x14ac:dyDescent="0.2">
      <c r="B41" s="41"/>
      <c r="D41" s="41"/>
      <c r="E41" s="41"/>
    </row>
    <row r="42" spans="1:8" x14ac:dyDescent="0.2">
      <c r="B42" s="41"/>
      <c r="D42" s="41"/>
      <c r="E42" s="41"/>
    </row>
    <row r="43" spans="1:8" x14ac:dyDescent="0.2">
      <c r="B43" s="41"/>
      <c r="D43" s="41"/>
      <c r="E43" s="41"/>
    </row>
    <row r="44" spans="1:8" x14ac:dyDescent="0.2">
      <c r="B44" s="41"/>
      <c r="D44" s="41"/>
      <c r="E44" s="41"/>
    </row>
    <row r="45" spans="1:8" x14ac:dyDescent="0.2">
      <c r="B45" s="41"/>
      <c r="D45" s="41"/>
      <c r="E45" s="41"/>
    </row>
    <row r="46" spans="1:8" x14ac:dyDescent="0.2">
      <c r="B46" s="41"/>
      <c r="C46" s="41"/>
      <c r="D46" s="4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2018-07-14T22:21:14Z</cp:lastPrinted>
  <dcterms:created xsi:type="dcterms:W3CDTF">2014-02-10T03:37:14Z</dcterms:created>
  <dcterms:modified xsi:type="dcterms:W3CDTF">2022-07-07T19:15:42Z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