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13_ncr:1_{9287D984-3BB8-4E8D-BED5-396A40E3D931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  <definedName name="_xlnm.Print_Area" localSheetId="0">COG!$A$1:$H$85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4" i="6"/>
  <c r="H40" i="6"/>
  <c r="H39" i="6"/>
  <c r="H36" i="6"/>
  <c r="H35" i="6"/>
  <c r="H16" i="6"/>
  <c r="H12" i="6"/>
  <c r="H11" i="6"/>
  <c r="H9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2" i="6"/>
  <c r="E51" i="6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E53" i="6" s="1"/>
  <c r="C43" i="6"/>
  <c r="C33" i="6"/>
  <c r="E33" i="6" s="1"/>
  <c r="H33" i="6" s="1"/>
  <c r="C23" i="6"/>
  <c r="C13" i="6"/>
  <c r="C5" i="6"/>
  <c r="H53" i="6" l="1"/>
  <c r="E43" i="6"/>
  <c r="H4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<sst xmlns="http://schemas.openxmlformats.org/spreadsheetml/2006/main" count="221" uniqueCount="148">
  <si>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</si>
  <si>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</si>
  <si>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</si>
  <si>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</si>
  <si>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</si>
  <si>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</si>
  <si>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</si>
  <si>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</si>
  <si>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</si>
  <si>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</si>
  <si>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</si>
  <si>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</si>
  <si>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</si>
  <si>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</si>
  <si>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</si>
  <si>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</si>
  <si>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</si>
  <si>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</si>
  <si>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</si>
  <si>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</si>
  <si>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</si>
  <si>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</si>
  <si>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</si>
  <si>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</si>
  <si>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</si>
  <si>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</si>
  <si>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</si>
  <si>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</si>
  <si>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</si>
  <si>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</si>
  <si>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</si>
  <si>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</si>
  <si>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</si>
  <si>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</si>
  <si>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</si>
  <si>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</si>
  <si>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</si>
  <si>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</si>
  <si>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</si>
  <si>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</si>
  <si>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</si>
  <si>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</si>
  <si>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</si>
  <si>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</si>
  <si>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</si>
  <si>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</si>
  <si>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</si>
  <si>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</si>
  <si>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</si>
  <si>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</si>
  <si>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</si>
  <si>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</si>
  <si>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</si>
  <si>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</si>
  <si>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</si>
  <si>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</si>
  <si>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</si>
  <si>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</si>
  <si>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</si>
  <si>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</si>
  <si>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</si>
  <si>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</si>
  <si>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</si>
  <si>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</si>
  <si>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</si>
  <si>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</si>
  <si>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</si>
  <si>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</si>
  <si>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</si>
  <si>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</si>
  <si>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</si>
  <si>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</si>
  <si>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</si>
  <si>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</si>
  <si>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</si>
  <si>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</si>
  <si>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</si>
  <si>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</si>
  <si>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</si>
  <si>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</si>
  <si>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</si>
  <si>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</si>
  <si>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</si>
  <si>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</si>
  <si>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</si>
  <si>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</si>
  <si>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</si>
  <si>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</si>
  <si>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</si>
  <si>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</si>
  <si>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</si>
  <si>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</si>
  <si>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</si>
  <si>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</si>
  <si>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</si>
  <si>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</si>
  <si>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</si>
  <si>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</si>
  <si>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</si>
  <si>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</si>
  <si>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</si>
  <si>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</si>
  <si>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</si>
  <si>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</si>
  <si>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</si>
  <si>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</si>
  <si>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</si>
  <si>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</si>
  <si>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</si>
  <si>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</si>
  <si>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</si>
  <si>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</si>
  <si>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</si>
  <si>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</si>
  <si>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</si>
  <si>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</si>
  <si>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</si>
  <si>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</si>
  <si>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</si>
  <si>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</si>
  <si>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</si>
  <si>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</si>
  <si>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</si>
  <si>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</si>
  <si>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</si>
  <si>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</si>
  <si>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</si>
  <si>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</si>
  <si>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</si>
  <si>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</si>
  <si>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para el Municipio de Salvatierra, Gto.
Estado Analítico del Ejercicio del Presupuesto de Egresos
Clasificación por Objeto del Gasto (Capítulo y Concepto)
Del 1 de Enero al 31 de Marzo de 2022</t>
  </si>
  <si>
    <t>Sistema Municipal de Agua Potable y Alcantarillado para el Municipio de Salvatierra, Gto.
Estado Analítico del Ejercicio del Presupuesto de Egresos
Clasificación Económica (por Tipo de Gasto)
Del 1 de Enero al 31 de Marzo de 2022</t>
  </si>
  <si>
    <t>31120-8101 DIRECCION GENERAL</t>
  </si>
  <si>
    <t>31120-8102 ADMINISTRACION</t>
  </si>
  <si>
    <t>31120-8103 CULTURA DEL AGUA</t>
  </si>
  <si>
    <t>31120-8104 COMERCIALIZACION</t>
  </si>
  <si>
    <t>31120-8105 COM. RURALES</t>
  </si>
  <si>
    <t>31120-8106 PRODUCCION</t>
  </si>
  <si>
    <t>31120-8107 ALCANTARILLADO</t>
  </si>
  <si>
    <t>31120-8108 REDES DE AGUA</t>
  </si>
  <si>
    <t>31120-8109 PLANTA DE TRATAMIENTO</t>
  </si>
  <si>
    <t>Sistema Municipal de Agua Potable y Alcantarillado para el Municipio de Salvatierra, Gto.
Estado Analítico del Ejercicio del Presupuesto de Egresos
Clasificación Administrativa
Del 1 de Enero al 31 de Marzo de 2022</t>
  </si>
  <si>
    <t>Sistema Municipal de Agua Potable y Alcantarillado para el Municipio de Salvatierra, Gto.
Estado Analítico del Ejercicio del Presupuesto de Egresos
Clasificación Administrativa (Sector Paraestatal)
Del 1 de Enero al 31 de Marzo de 2022</t>
  </si>
  <si>
    <t>Sistema Municipal de Agua Potable y Alcantarillado para el Municipio de Salvatierra, Gto.
Estado Analítico del Ejercicio del Presupuesto de Egresos
Clasificación Funcional (Finalidad y Función)
Del 1 de Enero al 31 de Marzo de 2022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</si>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</sst>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/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7" fillId="0" borderId="8" xfId="9" applyNumberFormat="1" applyFont="1" applyFill="1" applyBorder="1" applyAlignment="1">
      <alignment horizontal="center" vertical="center" wrapText="1"/>
    </xf>
    <xf numFmtId="0" fontId="7" fillId="0" borderId="8" xfId="9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7" fillId="0" borderId="9" xfId="9" applyFont="1" applyFill="1" applyBorder="1" applyAlignment="1" applyProtection="1">
      <alignment horizontal="center" vertical="center" wrapText="1"/>
      <protection locked="0"/>
    </xf>
    <xf numFmtId="0" fontId="7" fillId="0" borderId="10" xfId="9" applyFont="1" applyFill="1" applyBorder="1" applyAlignment="1" applyProtection="1">
      <alignment horizontal="center" vertical="center" wrapText="1"/>
      <protection locked="0"/>
    </xf>
    <xf numFmtId="0" fontId="7" fillId="0" borderId="11" xfId="9" applyFont="1" applyFill="1" applyBorder="1" applyAlignment="1" applyProtection="1">
      <alignment horizontal="center" vertical="center" wrapText="1"/>
      <protection locked="0"/>
    </xf>
    <xf numFmtId="4" fontId="7" fillId="0" borderId="12" xfId="9" applyNumberFormat="1" applyFont="1" applyFill="1" applyBorder="1" applyAlignment="1">
      <alignment horizontal="center" vertical="center" wrapText="1"/>
    </xf>
    <xf numFmtId="4" fontId="7" fillId="0" borderId="13" xfId="9" applyNumberFormat="1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/>
    </xf>
    <xf numFmtId="0" fontId="7" fillId="0" borderId="15" xfId="9" applyFont="1" applyFill="1" applyBorder="1" applyAlignment="1" applyProtection="1">
      <alignment horizontal="center" vertical="center" wrapText="1"/>
      <protection locked="0"/>
    </xf>
    <xf numFmtId="0" fontId="7" fillId="0" borderId="16" xfId="9" applyFont="1" applyFill="1" applyBorder="1" applyAlignment="1" applyProtection="1">
      <alignment horizontal="center" vertical="center" wrapText="1"/>
      <protection locked="0"/>
    </xf>
    <xf numFmtId="0" fontId="7" fillId="0" borderId="17" xfId="9" applyFont="1" applyFill="1" applyBorder="1" applyAlignment="1" applyProtection="1">
      <alignment horizontal="center" vertical="center" wrapText="1"/>
      <protection locked="0"/>
    </xf>
    <xf numFmtId="0" fontId="7" fillId="0" borderId="18" xfId="9" applyFont="1" applyFill="1" applyBorder="1" applyAlignment="1">
      <alignment horizontal="center" vertical="center"/>
    </xf>
    <xf numFmtId="0" fontId="7" fillId="0" borderId="19" xfId="9" applyFont="1" applyFill="1" applyBorder="1" applyAlignment="1">
      <alignment horizontal="center" vertical="center"/>
    </xf>
    <xf numFmtId="0" fontId="7" fillId="0" borderId="20" xfId="9" applyFont="1" applyFill="1" applyBorder="1" applyAlignment="1" applyProtection="1">
      <alignment horizontal="center" vertical="center" wrapText="1"/>
      <protection locked="0"/>
    </xf>
    <xf numFmtId="0" fontId="7" fillId="0" borderId="21" xfId="9" applyFont="1" applyFill="1" applyBorder="1" applyAlignment="1" applyProtection="1">
      <alignment horizontal="center" vertical="center" wrapText="1"/>
      <protection locked="0"/>
    </xf>
    <xf numFmtId="0" fontId="7" fillId="0" borderId="22" xfId="9" applyFont="1" applyFill="1" applyBorder="1" applyAlignment="1" applyProtection="1">
      <alignment horizontal="center" vertical="center" wrapText="1"/>
      <protection locked="0"/>
    </xf>
    <xf numFmtId="4" fontId="7" fillId="0" borderId="23" xfId="9" applyNumberFormat="1" applyFont="1" applyFill="1" applyBorder="1" applyAlignment="1">
      <alignment horizontal="center" vertical="center" wrapText="1"/>
    </xf>
    <xf numFmtId="0" fontId="7" fillId="0" borderId="24" xfId="9" applyFont="1" applyFill="1" applyBorder="1" applyAlignment="1">
      <alignment horizontal="center" vertical="center"/>
    </xf>
    <xf numFmtId="4" fontId="7" fillId="0" borderId="25" xfId="9" applyNumberFormat="1" applyFont="1" applyFill="1" applyBorder="1" applyAlignment="1">
      <alignment horizontal="center" vertical="center" wrapText="1"/>
    </xf>
    <xf numFmtId="0" fontId="7" fillId="0" borderId="26" xfId="9" applyFont="1" applyFill="1" applyBorder="1" applyAlignment="1">
      <alignment horizontal="center" vertical="center"/>
    </xf>
    <xf numFmtId="0" fontId="7" fillId="0" borderId="27" xfId="9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horizontal="left"/>
    </xf>
    <xf numFmtId="4" fontId="7" fillId="0" borderId="28" xfId="0" applyNumberFormat="1" applyFont="1" applyFill="1" applyBorder="1" applyProtection="1">
      <protection locked="0"/>
    </xf>
    <xf numFmtId="0" fontId="8" fillId="0" borderId="24" xfId="0" applyFont="1" applyBorder="1" applyAlignment="1">
      <alignment horizontal="center" vertical="center" wrapText="1"/>
    </xf>
    <xf numFmtId="4" fontId="3" fillId="0" borderId="29" xfId="0" applyNumberFormat="1" applyFont="1" applyFill="1" applyBorder="1" applyProtection="1">
      <protection locked="0"/>
    </xf>
    <xf numFmtId="4" fontId="7" fillId="0" borderId="29" xfId="0" applyNumberFormat="1" applyFont="1" applyFill="1" applyBorder="1" applyProtection="1">
      <protection locked="0"/>
    </xf>
    <xf numFmtId="0" fontId="8" fillId="0" borderId="26" xfId="0" applyFont="1" applyBorder="1" applyAlignment="1">
      <alignment horizontal="center" vertical="center" wrapText="1"/>
    </xf>
    <xf numFmtId="4" fontId="3" fillId="0" borderId="25" xfId="0" applyNumberFormat="1" applyFont="1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4" fontId="7" fillId="0" borderId="32" xfId="0" applyNumberFormat="1" applyFont="1" applyFill="1" applyBorder="1" applyProtection="1">
      <protection locked="0"/>
    </xf>
    <xf numFmtId="4" fontId="7" fillId="0" borderId="33" xfId="0" applyNumberFormat="1" applyFont="1" applyFill="1" applyBorder="1" applyProtection="1">
      <protection locked="0"/>
    </xf>
    <xf numFmtId="0" fontId="0" fillId="0" borderId="34" xfId="0" applyBorder="1" applyProtection="1">
      <protection locked="0"/>
    </xf>
    <xf numFmtId="4" fontId="3" fillId="0" borderId="28" xfId="9" applyNumberFormat="1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35" xfId="0" applyBorder="1" applyProtection="1">
      <protection locked="0"/>
    </xf>
    <xf numFmtId="4" fontId="7" fillId="0" borderId="27" xfId="0" applyNumberFormat="1" applyFont="1" applyFill="1" applyBorder="1" applyProtection="1">
      <protection locked="0"/>
    </xf>
    <xf numFmtId="0" fontId="0" fillId="0" borderId="36" xfId="0" applyBorder="1" applyProtection="1">
      <protection locked="0"/>
    </xf>
    <xf numFmtId="0" fontId="7" fillId="0" borderId="35" xfId="9" applyFont="1" applyFill="1" applyBorder="1" applyAlignment="1" applyProtection="1">
      <alignment horizontal="center" vertical="center" wrapText="1"/>
      <protection locked="0"/>
    </xf>
    <xf numFmtId="0" fontId="7" fillId="0" borderId="37" xfId="9" applyFont="1" applyFill="1" applyBorder="1" applyAlignment="1" applyProtection="1">
      <alignment horizontal="center" vertical="center" wrapText="1"/>
      <protection locked="0"/>
    </xf>
    <xf numFmtId="0" fontId="7" fillId="0" borderId="34" xfId="9" applyFont="1" applyFill="1" applyBorder="1" applyAlignment="1">
      <alignment horizontal="center" vertical="center"/>
    </xf>
    <xf numFmtId="4" fontId="7" fillId="0" borderId="28" xfId="9" applyNumberFormat="1" applyFont="1" applyFill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8" xfId="0" applyBorder="1" applyProtection="1">
      <protection locked="0"/>
    </xf>
  </cellXfs>
  <cellStyles count="26">
    <cellStyle name="=C:\WINNT\SYSTEM32\COMMAND.COM" xfId="16" xr:uid="{ED355513-99D6-4901-9861-F49357E9F0C1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C7E58CC5-0179-4497-AE4E-B9C92EB3CFB6}"/>
    <cellStyle name="Millares 2 3" xfId="4" xr:uid="{00000000-0005-0000-0000-000003000000}"/>
    <cellStyle name="Millares 2 3 2" xfId="19" xr:uid="{7FB9A1C5-0565-4D73-9BE7-860B2613091C}"/>
    <cellStyle name="Millares 2 4" xfId="17" xr:uid="{8C273C91-591F-405E-8C99-5BA9D6218969}"/>
    <cellStyle name="Millares 3" xfId="5" xr:uid="{00000000-0005-0000-0000-000004000000}"/>
    <cellStyle name="Millares 3 2" xfId="20" xr:uid="{7EB37D52-EB8E-42F1-B487-2D82A6963BC3}"/>
    <cellStyle name="Moneda 2" xfId="6" xr:uid="{00000000-0005-0000-0000-000005000000}"/>
    <cellStyle name="Moneda 2 2" xfId="21" xr:uid="{D7223A49-3C6A-4112-8E92-D568DFF7F77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8F723369-F8DA-4888-B7F2-1C8B03EA7BE2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7F88B4E-BBBF-4AC3-8E66-A56C178FEE12}"/>
    <cellStyle name="Normal 6 3" xfId="23" xr:uid="{BCF7A24A-C084-4C70-B98D-7927D8CA0431}"/>
    <cellStyle name="Porcentual 2" xfId="25" xr:uid="{7DB4AF83-8864-49B5-B4CF-64DF0481A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1205230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66C92-D570-42E0-86CB-53922B920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1271905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031BF9-9418-441D-8398-F7CB60CE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85725</xdr:rowOff>
    </xdr:from>
    <xdr:to>
      <xdr:col>1</xdr:col>
      <xdr:colOff>1510030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04EAB9-7689-44F4-AE7D-7393D2E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85725"/>
          <a:ext cx="1290955" cy="390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152399</xdr:rowOff>
    </xdr:from>
    <xdr:to>
      <xdr:col>1</xdr:col>
      <xdr:colOff>1338580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1E74D-5739-46DE-A07B-53792C039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399"/>
          <a:ext cx="129095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zoomScaleNormal="100" workbookViewId="0">
      <selection activeCell="A2" sqref="A2:H7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thickBot="1" x14ac:dyDescent="0.25">
      <c r="A1" s="53" t="s">
        <v>130</v>
      </c>
      <c r="B1" s="54"/>
      <c r="C1" s="54"/>
      <c r="D1" s="54"/>
      <c r="E1" s="54"/>
      <c r="F1" s="54"/>
      <c r="G1" s="54"/>
      <c r="H1" s="55"/>
    </row>
    <row r="2" spans="1:8" x14ac:dyDescent="0.2">
      <c r="A2" s="56" t="s">
        <v>52</v>
      </c>
      <c r="B2" s="57"/>
      <c r="C2" s="58" t="s">
        <v>58</v>
      </c>
      <c r="D2" s="59"/>
      <c r="E2" s="59"/>
      <c r="F2" s="59"/>
      <c r="G2" s="60"/>
      <c r="H2" s="61" t="s">
        <v>57</v>
      </c>
    </row>
    <row r="3" spans="1:8" ht="24.95" customHeight="1" x14ac:dyDescent="0.2">
      <c r="A3" s="62"/>
      <c r="B3" s="50"/>
      <c r="C3" s="32" t="s">
        <v>53</v>
      </c>
      <c r="D3" s="32" t="s">
        <v>123</v>
      </c>
      <c r="E3" s="32" t="s">
        <v>54</v>
      </c>
      <c r="F3" s="32" t="s">
        <v>55</v>
      </c>
      <c r="G3" s="32" t="s">
        <v>56</v>
      </c>
      <c r="H3" s="63"/>
    </row>
    <row r="4" spans="1:8" x14ac:dyDescent="0.2">
      <c r="A4" s="64"/>
      <c r="B4" s="52"/>
      <c r="C4" s="33">
        <v>1</v>
      </c>
      <c r="D4" s="33">
        <v>2</v>
      </c>
      <c r="E4" s="33" t="s">
        <v>124</v>
      </c>
      <c r="F4" s="33">
        <v>4</v>
      </c>
      <c r="G4" s="33">
        <v>5</v>
      </c>
      <c r="H4" s="65" t="s">
        <v>125</v>
      </c>
    </row>
    <row r="5" spans="1:8" x14ac:dyDescent="0.2">
      <c r="A5" s="66" t="s">
        <v>59</v>
      </c>
      <c r="B5" s="5"/>
      <c r="C5" s="25">
        <f>SUM(C6:C12)</f>
        <v>12449573.66</v>
      </c>
      <c r="D5" s="25">
        <f>SUM(D6:D12)</f>
        <v>386312.11</v>
      </c>
      <c r="E5" s="25">
        <f>C5+D5</f>
        <v>12835885.77</v>
      </c>
      <c r="F5" s="25">
        <f>SUM(F6:F12)</f>
        <v>2576897.66</v>
      </c>
      <c r="G5" s="25">
        <f>SUM(G6:G12)</f>
        <v>2576897.66</v>
      </c>
      <c r="H5" s="67">
        <f>E5-F5</f>
        <v>10258988.109999999</v>
      </c>
    </row>
    <row r="6" spans="1:8" x14ac:dyDescent="0.2">
      <c r="A6" s="68">
        <v>1100</v>
      </c>
      <c r="B6" s="6" t="s">
        <v>68</v>
      </c>
      <c r="C6" s="8">
        <v>7045699.2800000003</v>
      </c>
      <c r="D6" s="8">
        <v>-19900</v>
      </c>
      <c r="E6" s="8">
        <f t="shared" ref="E6:E69" si="0">C6+D6</f>
        <v>7025799.2800000003</v>
      </c>
      <c r="F6" s="8">
        <v>1482891.67</v>
      </c>
      <c r="G6" s="8">
        <v>1482891.67</v>
      </c>
      <c r="H6" s="69">
        <f t="shared" ref="H6:H69" si="1">E6-F6</f>
        <v>5542907.6100000003</v>
      </c>
    </row>
    <row r="7" spans="1:8" x14ac:dyDescent="0.2">
      <c r="A7" s="68">
        <v>1200</v>
      </c>
      <c r="B7" s="6" t="s">
        <v>69</v>
      </c>
      <c r="C7" s="8">
        <v>136887.17000000001</v>
      </c>
      <c r="D7" s="8">
        <v>19900</v>
      </c>
      <c r="E7" s="8">
        <f t="shared" si="0"/>
        <v>156787.17000000001</v>
      </c>
      <c r="F7" s="8">
        <v>12716.38</v>
      </c>
      <c r="G7" s="8">
        <v>12716.38</v>
      </c>
      <c r="H7" s="69">
        <f t="shared" si="1"/>
        <v>144070.79</v>
      </c>
    </row>
    <row r="8" spans="1:8" x14ac:dyDescent="0.2">
      <c r="A8" s="68">
        <v>1300</v>
      </c>
      <c r="B8" s="6" t="s">
        <v>70</v>
      </c>
      <c r="C8" s="8">
        <v>2052481.54</v>
      </c>
      <c r="D8" s="8">
        <v>43469.49</v>
      </c>
      <c r="E8" s="8">
        <f t="shared" si="0"/>
        <v>2095951.03</v>
      </c>
      <c r="F8" s="8">
        <v>140000.35</v>
      </c>
      <c r="G8" s="8">
        <v>140000.35</v>
      </c>
      <c r="H8" s="69">
        <f t="shared" si="1"/>
        <v>1955950.68</v>
      </c>
    </row>
    <row r="9" spans="1:8" x14ac:dyDescent="0.2">
      <c r="A9" s="68">
        <v>1400</v>
      </c>
      <c r="B9" s="6" t="s">
        <v>34</v>
      </c>
      <c r="C9" s="8">
        <v>1427914.16</v>
      </c>
      <c r="D9" s="8">
        <v>0</v>
      </c>
      <c r="E9" s="8">
        <f t="shared" si="0"/>
        <v>1427914.16</v>
      </c>
      <c r="F9" s="8">
        <v>382999.56</v>
      </c>
      <c r="G9" s="8">
        <v>382999.56</v>
      </c>
      <c r="H9" s="69">
        <f t="shared" si="1"/>
        <v>1044914.5999999999</v>
      </c>
    </row>
    <row r="10" spans="1:8" x14ac:dyDescent="0.2">
      <c r="A10" s="68">
        <v>1500</v>
      </c>
      <c r="B10" s="6" t="s">
        <v>71</v>
      </c>
      <c r="C10" s="8">
        <v>1786591.51</v>
      </c>
      <c r="D10" s="8">
        <v>342842.62</v>
      </c>
      <c r="E10" s="8">
        <f t="shared" si="0"/>
        <v>2129434.13</v>
      </c>
      <c r="F10" s="8">
        <v>558289.69999999995</v>
      </c>
      <c r="G10" s="8">
        <v>558289.69999999995</v>
      </c>
      <c r="H10" s="69">
        <f t="shared" si="1"/>
        <v>1571144.43</v>
      </c>
    </row>
    <row r="11" spans="1:8" x14ac:dyDescent="0.2">
      <c r="A11" s="68">
        <v>1600</v>
      </c>
      <c r="B11" s="6" t="s">
        <v>35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69">
        <f t="shared" si="1"/>
        <v>0</v>
      </c>
    </row>
    <row r="12" spans="1:8" x14ac:dyDescent="0.2">
      <c r="A12" s="68">
        <v>1700</v>
      </c>
      <c r="B12" s="6" t="s">
        <v>72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69">
        <f t="shared" si="1"/>
        <v>0</v>
      </c>
    </row>
    <row r="13" spans="1:8" x14ac:dyDescent="0.2">
      <c r="A13" s="66" t="s">
        <v>60</v>
      </c>
      <c r="B13" s="5"/>
      <c r="C13" s="26">
        <f>SUM(C14:C22)</f>
        <v>2343854.21</v>
      </c>
      <c r="D13" s="26">
        <f>SUM(D14:D22)</f>
        <v>-288867.58999999997</v>
      </c>
      <c r="E13" s="26">
        <f t="shared" si="0"/>
        <v>2054986.62</v>
      </c>
      <c r="F13" s="26">
        <f>SUM(F14:F22)</f>
        <v>310392.71000000002</v>
      </c>
      <c r="G13" s="26">
        <f>SUM(G14:G22)</f>
        <v>310392.71000000002</v>
      </c>
      <c r="H13" s="70">
        <f t="shared" si="1"/>
        <v>1744593.9100000001</v>
      </c>
    </row>
    <row r="14" spans="1:8" x14ac:dyDescent="0.2">
      <c r="A14" s="68">
        <v>2100</v>
      </c>
      <c r="B14" s="6" t="s">
        <v>73</v>
      </c>
      <c r="C14" s="8">
        <v>186444.16</v>
      </c>
      <c r="D14" s="8">
        <v>-2555.48</v>
      </c>
      <c r="E14" s="8">
        <f t="shared" si="0"/>
        <v>183888.68</v>
      </c>
      <c r="F14" s="8">
        <v>35801.839999999997</v>
      </c>
      <c r="G14" s="8">
        <v>35801.839999999997</v>
      </c>
      <c r="H14" s="69">
        <f t="shared" si="1"/>
        <v>148086.84</v>
      </c>
    </row>
    <row r="15" spans="1:8" x14ac:dyDescent="0.2">
      <c r="A15" s="68">
        <v>2200</v>
      </c>
      <c r="B15" s="6" t="s">
        <v>74</v>
      </c>
      <c r="C15" s="8">
        <v>100000</v>
      </c>
      <c r="D15" s="8">
        <v>0</v>
      </c>
      <c r="E15" s="8">
        <f t="shared" si="0"/>
        <v>100000</v>
      </c>
      <c r="F15" s="8">
        <v>56522.82</v>
      </c>
      <c r="G15" s="8">
        <v>56522.82</v>
      </c>
      <c r="H15" s="69">
        <f t="shared" si="1"/>
        <v>43477.18</v>
      </c>
    </row>
    <row r="16" spans="1:8" x14ac:dyDescent="0.2">
      <c r="A16" s="68">
        <v>2300</v>
      </c>
      <c r="B16" s="6" t="s">
        <v>75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69">
        <f t="shared" si="1"/>
        <v>0</v>
      </c>
    </row>
    <row r="17" spans="1:8" x14ac:dyDescent="0.2">
      <c r="A17" s="68">
        <v>2400</v>
      </c>
      <c r="B17" s="6" t="s">
        <v>76</v>
      </c>
      <c r="C17" s="8">
        <v>1034265.22</v>
      </c>
      <c r="D17" s="8">
        <v>-286312.11</v>
      </c>
      <c r="E17" s="8">
        <f t="shared" si="0"/>
        <v>747953.11</v>
      </c>
      <c r="F17" s="8">
        <v>56349.86</v>
      </c>
      <c r="G17" s="8">
        <v>56349.86</v>
      </c>
      <c r="H17" s="69">
        <f t="shared" si="1"/>
        <v>691603.25</v>
      </c>
    </row>
    <row r="18" spans="1:8" x14ac:dyDescent="0.2">
      <c r="A18" s="68">
        <v>2500</v>
      </c>
      <c r="B18" s="6" t="s">
        <v>77</v>
      </c>
      <c r="C18" s="8">
        <v>400000</v>
      </c>
      <c r="D18" s="8">
        <v>0</v>
      </c>
      <c r="E18" s="8">
        <f t="shared" si="0"/>
        <v>400000</v>
      </c>
      <c r="F18" s="8">
        <v>85188.55</v>
      </c>
      <c r="G18" s="8">
        <v>85188.55</v>
      </c>
      <c r="H18" s="69">
        <f t="shared" si="1"/>
        <v>314811.45</v>
      </c>
    </row>
    <row r="19" spans="1:8" x14ac:dyDescent="0.2">
      <c r="A19" s="68">
        <v>2600</v>
      </c>
      <c r="B19" s="6" t="s">
        <v>78</v>
      </c>
      <c r="C19" s="8">
        <v>311900</v>
      </c>
      <c r="D19" s="8">
        <v>0</v>
      </c>
      <c r="E19" s="8">
        <f t="shared" si="0"/>
        <v>311900</v>
      </c>
      <c r="F19" s="8">
        <v>49041.9</v>
      </c>
      <c r="G19" s="8">
        <v>49041.9</v>
      </c>
      <c r="H19" s="69">
        <f t="shared" si="1"/>
        <v>262858.09999999998</v>
      </c>
    </row>
    <row r="20" spans="1:8" x14ac:dyDescent="0.2">
      <c r="A20" s="68">
        <v>2700</v>
      </c>
      <c r="B20" s="6" t="s">
        <v>79</v>
      </c>
      <c r="C20" s="8">
        <v>106600</v>
      </c>
      <c r="D20" s="8">
        <v>88.28</v>
      </c>
      <c r="E20" s="8">
        <f t="shared" si="0"/>
        <v>106688.28</v>
      </c>
      <c r="F20" s="8">
        <v>25273.78</v>
      </c>
      <c r="G20" s="8">
        <v>25273.78</v>
      </c>
      <c r="H20" s="69">
        <f t="shared" si="1"/>
        <v>81414.5</v>
      </c>
    </row>
    <row r="21" spans="1:8" x14ac:dyDescent="0.2">
      <c r="A21" s="68">
        <v>2800</v>
      </c>
      <c r="B21" s="6" t="s">
        <v>80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69">
        <f t="shared" si="1"/>
        <v>0</v>
      </c>
    </row>
    <row r="22" spans="1:8" x14ac:dyDescent="0.2">
      <c r="A22" s="68">
        <v>2900</v>
      </c>
      <c r="B22" s="6" t="s">
        <v>81</v>
      </c>
      <c r="C22" s="8">
        <v>204644.83</v>
      </c>
      <c r="D22" s="8">
        <v>-88.28</v>
      </c>
      <c r="E22" s="8">
        <f t="shared" si="0"/>
        <v>204556.55</v>
      </c>
      <c r="F22" s="8">
        <v>2213.96</v>
      </c>
      <c r="G22" s="8">
        <v>2213.96</v>
      </c>
      <c r="H22" s="69">
        <f t="shared" si="1"/>
        <v>202342.59</v>
      </c>
    </row>
    <row r="23" spans="1:8" x14ac:dyDescent="0.2">
      <c r="A23" s="66" t="s">
        <v>61</v>
      </c>
      <c r="B23" s="5"/>
      <c r="C23" s="26">
        <f>SUM(C24:C32)</f>
        <v>9965080.0799999982</v>
      </c>
      <c r="D23" s="26">
        <f>SUM(D24:D32)</f>
        <v>-97444.52</v>
      </c>
      <c r="E23" s="26">
        <f t="shared" si="0"/>
        <v>9867635.5599999987</v>
      </c>
      <c r="F23" s="26">
        <f>SUM(F24:F32)</f>
        <v>2997107.7700000005</v>
      </c>
      <c r="G23" s="26">
        <f>SUM(G24:G32)</f>
        <v>2997107.7700000005</v>
      </c>
      <c r="H23" s="70">
        <f t="shared" si="1"/>
        <v>6870527.7899999982</v>
      </c>
    </row>
    <row r="24" spans="1:8" x14ac:dyDescent="0.2">
      <c r="A24" s="68">
        <v>3100</v>
      </c>
      <c r="B24" s="6" t="s">
        <v>82</v>
      </c>
      <c r="C24" s="8">
        <v>7885548.5199999996</v>
      </c>
      <c r="D24" s="8">
        <v>-100000</v>
      </c>
      <c r="E24" s="8">
        <f t="shared" si="0"/>
        <v>7785548.5199999996</v>
      </c>
      <c r="F24" s="8">
        <v>2086810.17</v>
      </c>
      <c r="G24" s="8">
        <v>2086810.17</v>
      </c>
      <c r="H24" s="69">
        <f t="shared" si="1"/>
        <v>5698738.3499999996</v>
      </c>
    </row>
    <row r="25" spans="1:8" x14ac:dyDescent="0.2">
      <c r="A25" s="68">
        <v>3200</v>
      </c>
      <c r="B25" s="6" t="s">
        <v>83</v>
      </c>
      <c r="C25" s="8">
        <v>330251.46999999997</v>
      </c>
      <c r="D25" s="8">
        <v>0</v>
      </c>
      <c r="E25" s="8">
        <f t="shared" si="0"/>
        <v>330251.46999999997</v>
      </c>
      <c r="F25" s="8">
        <v>21000</v>
      </c>
      <c r="G25" s="8">
        <v>21000</v>
      </c>
      <c r="H25" s="69">
        <f t="shared" si="1"/>
        <v>309251.46999999997</v>
      </c>
    </row>
    <row r="26" spans="1:8" x14ac:dyDescent="0.2">
      <c r="A26" s="68">
        <v>3300</v>
      </c>
      <c r="B26" s="6" t="s">
        <v>84</v>
      </c>
      <c r="C26" s="8">
        <v>162672.41</v>
      </c>
      <c r="D26" s="8">
        <v>0</v>
      </c>
      <c r="E26" s="8">
        <f t="shared" si="0"/>
        <v>162672.41</v>
      </c>
      <c r="F26" s="8">
        <v>1551.72</v>
      </c>
      <c r="G26" s="8">
        <v>1551.72</v>
      </c>
      <c r="H26" s="69">
        <f t="shared" si="1"/>
        <v>161120.69</v>
      </c>
    </row>
    <row r="27" spans="1:8" x14ac:dyDescent="0.2">
      <c r="A27" s="68">
        <v>3400</v>
      </c>
      <c r="B27" s="6" t="s">
        <v>85</v>
      </c>
      <c r="C27" s="8">
        <v>45000</v>
      </c>
      <c r="D27" s="8">
        <v>0</v>
      </c>
      <c r="E27" s="8">
        <f t="shared" si="0"/>
        <v>45000</v>
      </c>
      <c r="F27" s="8">
        <v>13829.45</v>
      </c>
      <c r="G27" s="8">
        <v>13829.45</v>
      </c>
      <c r="H27" s="69">
        <f t="shared" si="1"/>
        <v>31170.55</v>
      </c>
    </row>
    <row r="28" spans="1:8" x14ac:dyDescent="0.2">
      <c r="A28" s="68">
        <v>3500</v>
      </c>
      <c r="B28" s="6" t="s">
        <v>86</v>
      </c>
      <c r="C28" s="8">
        <v>1005299.59</v>
      </c>
      <c r="D28" s="8">
        <v>0</v>
      </c>
      <c r="E28" s="8">
        <f t="shared" si="0"/>
        <v>1005299.59</v>
      </c>
      <c r="F28" s="8">
        <v>665814.64</v>
      </c>
      <c r="G28" s="8">
        <v>665814.64</v>
      </c>
      <c r="H28" s="69">
        <f t="shared" si="1"/>
        <v>339484.94999999995</v>
      </c>
    </row>
    <row r="29" spans="1:8" x14ac:dyDescent="0.2">
      <c r="A29" s="68">
        <v>3600</v>
      </c>
      <c r="B29" s="6" t="s">
        <v>87</v>
      </c>
      <c r="C29" s="8">
        <v>50000</v>
      </c>
      <c r="D29" s="8">
        <v>0</v>
      </c>
      <c r="E29" s="8">
        <f t="shared" si="0"/>
        <v>50000</v>
      </c>
      <c r="F29" s="8">
        <v>27433.1</v>
      </c>
      <c r="G29" s="8">
        <v>27433.1</v>
      </c>
      <c r="H29" s="69">
        <f t="shared" si="1"/>
        <v>22566.9</v>
      </c>
    </row>
    <row r="30" spans="1:8" x14ac:dyDescent="0.2">
      <c r="A30" s="68">
        <v>3700</v>
      </c>
      <c r="B30" s="6" t="s">
        <v>88</v>
      </c>
      <c r="C30" s="8">
        <v>48500</v>
      </c>
      <c r="D30" s="8">
        <v>0</v>
      </c>
      <c r="E30" s="8">
        <f t="shared" si="0"/>
        <v>48500</v>
      </c>
      <c r="F30" s="8">
        <v>677.52</v>
      </c>
      <c r="G30" s="8">
        <v>677.52</v>
      </c>
      <c r="H30" s="69">
        <f t="shared" si="1"/>
        <v>47822.48</v>
      </c>
    </row>
    <row r="31" spans="1:8" x14ac:dyDescent="0.2">
      <c r="A31" s="68">
        <v>3800</v>
      </c>
      <c r="B31" s="6" t="s">
        <v>89</v>
      </c>
      <c r="C31" s="8">
        <v>50000</v>
      </c>
      <c r="D31" s="8">
        <v>0</v>
      </c>
      <c r="E31" s="8">
        <f t="shared" si="0"/>
        <v>50000</v>
      </c>
      <c r="F31" s="8">
        <v>23077.17</v>
      </c>
      <c r="G31" s="8">
        <v>23077.17</v>
      </c>
      <c r="H31" s="69">
        <f t="shared" si="1"/>
        <v>26922.83</v>
      </c>
    </row>
    <row r="32" spans="1:8" x14ac:dyDescent="0.2">
      <c r="A32" s="68">
        <v>3900</v>
      </c>
      <c r="B32" s="6" t="s">
        <v>18</v>
      </c>
      <c r="C32" s="8">
        <v>387808.09</v>
      </c>
      <c r="D32" s="8">
        <v>2555.48</v>
      </c>
      <c r="E32" s="8">
        <f t="shared" si="0"/>
        <v>390363.57</v>
      </c>
      <c r="F32" s="8">
        <v>156914</v>
      </c>
      <c r="G32" s="8">
        <v>156914</v>
      </c>
      <c r="H32" s="69">
        <f t="shared" si="1"/>
        <v>233449.57</v>
      </c>
    </row>
    <row r="33" spans="1:8" x14ac:dyDescent="0.2">
      <c r="A33" s="66" t="s">
        <v>62</v>
      </c>
      <c r="B33" s="5"/>
      <c r="C33" s="26">
        <f>SUM(C34:C42)</f>
        <v>0</v>
      </c>
      <c r="D33" s="26">
        <f>SUM(D34:D42)</f>
        <v>0</v>
      </c>
      <c r="E33" s="26">
        <f t="shared" si="0"/>
        <v>0</v>
      </c>
      <c r="F33" s="26">
        <f>SUM(F34:F42)</f>
        <v>0</v>
      </c>
      <c r="G33" s="26">
        <f>SUM(G34:G42)</f>
        <v>0</v>
      </c>
      <c r="H33" s="70">
        <f t="shared" si="1"/>
        <v>0</v>
      </c>
    </row>
    <row r="34" spans="1:8" x14ac:dyDescent="0.2">
      <c r="A34" s="68">
        <v>4100</v>
      </c>
      <c r="B34" s="6" t="s">
        <v>90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69">
        <f t="shared" si="1"/>
        <v>0</v>
      </c>
    </row>
    <row r="35" spans="1:8" x14ac:dyDescent="0.2">
      <c r="A35" s="68">
        <v>4200</v>
      </c>
      <c r="B35" s="6" t="s">
        <v>91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69">
        <f t="shared" si="1"/>
        <v>0</v>
      </c>
    </row>
    <row r="36" spans="1:8" x14ac:dyDescent="0.2">
      <c r="A36" s="68">
        <v>4300</v>
      </c>
      <c r="B36" s="6" t="s">
        <v>92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69">
        <f t="shared" si="1"/>
        <v>0</v>
      </c>
    </row>
    <row r="37" spans="1:8" x14ac:dyDescent="0.2">
      <c r="A37" s="68">
        <v>4400</v>
      </c>
      <c r="B37" s="6" t="s">
        <v>93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69">
        <f t="shared" si="1"/>
        <v>0</v>
      </c>
    </row>
    <row r="38" spans="1:8" x14ac:dyDescent="0.2">
      <c r="A38" s="68">
        <v>4500</v>
      </c>
      <c r="B38" s="6" t="s">
        <v>40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69">
        <f t="shared" si="1"/>
        <v>0</v>
      </c>
    </row>
    <row r="39" spans="1:8" x14ac:dyDescent="0.2">
      <c r="A39" s="68">
        <v>4600</v>
      </c>
      <c r="B39" s="6" t="s">
        <v>94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69">
        <f t="shared" si="1"/>
        <v>0</v>
      </c>
    </row>
    <row r="40" spans="1:8" x14ac:dyDescent="0.2">
      <c r="A40" s="68">
        <v>4700</v>
      </c>
      <c r="B40" s="6" t="s">
        <v>95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69">
        <f t="shared" si="1"/>
        <v>0</v>
      </c>
    </row>
    <row r="41" spans="1:8" x14ac:dyDescent="0.2">
      <c r="A41" s="68">
        <v>4800</v>
      </c>
      <c r="B41" s="6" t="s">
        <v>36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69">
        <f t="shared" si="1"/>
        <v>0</v>
      </c>
    </row>
    <row r="42" spans="1:8" x14ac:dyDescent="0.2">
      <c r="A42" s="68">
        <v>4900</v>
      </c>
      <c r="B42" s="6" t="s">
        <v>96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69">
        <f t="shared" si="1"/>
        <v>0</v>
      </c>
    </row>
    <row r="43" spans="1:8" x14ac:dyDescent="0.2">
      <c r="A43" s="66" t="s">
        <v>63</v>
      </c>
      <c r="B43" s="5"/>
      <c r="C43" s="26">
        <f>SUM(C44:C52)</f>
        <v>1027535.9500000001</v>
      </c>
      <c r="D43" s="26">
        <f>SUM(D44:D52)</f>
        <v>0</v>
      </c>
      <c r="E43" s="26">
        <f t="shared" si="0"/>
        <v>1027535.9500000001</v>
      </c>
      <c r="F43" s="26">
        <f>SUM(F44:F52)</f>
        <v>14396.55</v>
      </c>
      <c r="G43" s="26">
        <f>SUM(G44:G52)</f>
        <v>14396.55</v>
      </c>
      <c r="H43" s="70">
        <f t="shared" si="1"/>
        <v>1013139.4</v>
      </c>
    </row>
    <row r="44" spans="1:8" x14ac:dyDescent="0.2">
      <c r="A44" s="68">
        <v>5100</v>
      </c>
      <c r="B44" s="6" t="s">
        <v>97</v>
      </c>
      <c r="C44" s="8">
        <v>171000</v>
      </c>
      <c r="D44" s="8">
        <v>0</v>
      </c>
      <c r="E44" s="8">
        <f t="shared" si="0"/>
        <v>171000</v>
      </c>
      <c r="F44" s="8">
        <v>14396.55</v>
      </c>
      <c r="G44" s="8">
        <v>14396.55</v>
      </c>
      <c r="H44" s="69">
        <f t="shared" si="1"/>
        <v>156603.45000000001</v>
      </c>
    </row>
    <row r="45" spans="1:8" x14ac:dyDescent="0.2">
      <c r="A45" s="68">
        <v>5200</v>
      </c>
      <c r="B45" s="6" t="s">
        <v>98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69">
        <f t="shared" si="1"/>
        <v>0</v>
      </c>
    </row>
    <row r="46" spans="1:8" x14ac:dyDescent="0.2">
      <c r="A46" s="68">
        <v>5300</v>
      </c>
      <c r="B46" s="6" t="s">
        <v>99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69">
        <f t="shared" si="1"/>
        <v>0</v>
      </c>
    </row>
    <row r="47" spans="1:8" x14ac:dyDescent="0.2">
      <c r="A47" s="68">
        <v>5400</v>
      </c>
      <c r="B47" s="6" t="s">
        <v>100</v>
      </c>
      <c r="C47" s="8">
        <v>742339.05</v>
      </c>
      <c r="D47" s="8">
        <v>0</v>
      </c>
      <c r="E47" s="8">
        <f t="shared" si="0"/>
        <v>742339.05</v>
      </c>
      <c r="F47" s="8">
        <v>0</v>
      </c>
      <c r="G47" s="8">
        <v>0</v>
      </c>
      <c r="H47" s="69">
        <f t="shared" si="1"/>
        <v>742339.05</v>
      </c>
    </row>
    <row r="48" spans="1:8" x14ac:dyDescent="0.2">
      <c r="A48" s="68">
        <v>5500</v>
      </c>
      <c r="B48" s="6" t="s">
        <v>101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69">
        <f t="shared" si="1"/>
        <v>0</v>
      </c>
    </row>
    <row r="49" spans="1:8" x14ac:dyDescent="0.2">
      <c r="A49" s="68">
        <v>5600</v>
      </c>
      <c r="B49" s="6" t="s">
        <v>102</v>
      </c>
      <c r="C49" s="8">
        <v>114196.9</v>
      </c>
      <c r="D49" s="8">
        <v>0</v>
      </c>
      <c r="E49" s="8">
        <f t="shared" si="0"/>
        <v>114196.9</v>
      </c>
      <c r="F49" s="8">
        <v>0</v>
      </c>
      <c r="G49" s="8">
        <v>0</v>
      </c>
      <c r="H49" s="69">
        <f t="shared" si="1"/>
        <v>114196.9</v>
      </c>
    </row>
    <row r="50" spans="1:8" x14ac:dyDescent="0.2">
      <c r="A50" s="68">
        <v>5700</v>
      </c>
      <c r="B50" s="6" t="s">
        <v>103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69">
        <f t="shared" si="1"/>
        <v>0</v>
      </c>
    </row>
    <row r="51" spans="1:8" x14ac:dyDescent="0.2">
      <c r="A51" s="68">
        <v>5800</v>
      </c>
      <c r="B51" s="6" t="s">
        <v>104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69">
        <f t="shared" si="1"/>
        <v>0</v>
      </c>
    </row>
    <row r="52" spans="1:8" x14ac:dyDescent="0.2">
      <c r="A52" s="68">
        <v>5900</v>
      </c>
      <c r="B52" s="6" t="s">
        <v>105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69">
        <f t="shared" si="1"/>
        <v>0</v>
      </c>
    </row>
    <row r="53" spans="1:8" x14ac:dyDescent="0.2">
      <c r="A53" s="66" t="s">
        <v>64</v>
      </c>
      <c r="B53" s="5"/>
      <c r="C53" s="26">
        <f>SUM(C54:C56)</f>
        <v>318545.38</v>
      </c>
      <c r="D53" s="26">
        <f>SUM(D54:D56)</f>
        <v>0</v>
      </c>
      <c r="E53" s="26">
        <f t="shared" si="0"/>
        <v>318545.38</v>
      </c>
      <c r="F53" s="26">
        <f>SUM(F54:F56)</f>
        <v>0</v>
      </c>
      <c r="G53" s="26">
        <f>SUM(G54:G56)</f>
        <v>0</v>
      </c>
      <c r="H53" s="70">
        <f t="shared" si="1"/>
        <v>318545.38</v>
      </c>
    </row>
    <row r="54" spans="1:8" x14ac:dyDescent="0.2">
      <c r="A54" s="68">
        <v>6100</v>
      </c>
      <c r="B54" s="6" t="s">
        <v>106</v>
      </c>
      <c r="C54" s="8">
        <v>318545.38</v>
      </c>
      <c r="D54" s="8">
        <v>0</v>
      </c>
      <c r="E54" s="8">
        <f t="shared" si="0"/>
        <v>318545.38</v>
      </c>
      <c r="F54" s="8">
        <v>0</v>
      </c>
      <c r="G54" s="8">
        <v>0</v>
      </c>
      <c r="H54" s="69">
        <f t="shared" si="1"/>
        <v>318545.38</v>
      </c>
    </row>
    <row r="55" spans="1:8" x14ac:dyDescent="0.2">
      <c r="A55" s="68">
        <v>6200</v>
      </c>
      <c r="B55" s="6" t="s">
        <v>107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69">
        <f t="shared" si="1"/>
        <v>0</v>
      </c>
    </row>
    <row r="56" spans="1:8" x14ac:dyDescent="0.2">
      <c r="A56" s="68">
        <v>6300</v>
      </c>
      <c r="B56" s="6" t="s">
        <v>108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69">
        <f t="shared" si="1"/>
        <v>0</v>
      </c>
    </row>
    <row r="57" spans="1:8" x14ac:dyDescent="0.2">
      <c r="A57" s="66" t="s">
        <v>65</v>
      </c>
      <c r="B57" s="5"/>
      <c r="C57" s="26">
        <f>SUM(C58:C64)</f>
        <v>0</v>
      </c>
      <c r="D57" s="26">
        <f>SUM(D58:D64)</f>
        <v>0</v>
      </c>
      <c r="E57" s="26">
        <f t="shared" si="0"/>
        <v>0</v>
      </c>
      <c r="F57" s="26">
        <f>SUM(F58:F64)</f>
        <v>0</v>
      </c>
      <c r="G57" s="26">
        <f>SUM(G58:G64)</f>
        <v>0</v>
      </c>
      <c r="H57" s="70">
        <f t="shared" si="1"/>
        <v>0</v>
      </c>
    </row>
    <row r="58" spans="1:8" x14ac:dyDescent="0.2">
      <c r="A58" s="68">
        <v>7100</v>
      </c>
      <c r="B58" s="6" t="s">
        <v>109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69">
        <f t="shared" si="1"/>
        <v>0</v>
      </c>
    </row>
    <row r="59" spans="1:8" x14ac:dyDescent="0.2">
      <c r="A59" s="68">
        <v>7200</v>
      </c>
      <c r="B59" s="6" t="s">
        <v>110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69">
        <f t="shared" si="1"/>
        <v>0</v>
      </c>
    </row>
    <row r="60" spans="1:8" x14ac:dyDescent="0.2">
      <c r="A60" s="68">
        <v>7300</v>
      </c>
      <c r="B60" s="6" t="s">
        <v>111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69">
        <f t="shared" si="1"/>
        <v>0</v>
      </c>
    </row>
    <row r="61" spans="1:8" x14ac:dyDescent="0.2">
      <c r="A61" s="68">
        <v>7400</v>
      </c>
      <c r="B61" s="6" t="s">
        <v>112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69">
        <f t="shared" si="1"/>
        <v>0</v>
      </c>
    </row>
    <row r="62" spans="1:8" x14ac:dyDescent="0.2">
      <c r="A62" s="68">
        <v>7500</v>
      </c>
      <c r="B62" s="6" t="s">
        <v>113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69">
        <f t="shared" si="1"/>
        <v>0</v>
      </c>
    </row>
    <row r="63" spans="1:8" x14ac:dyDescent="0.2">
      <c r="A63" s="68">
        <v>7600</v>
      </c>
      <c r="B63" s="6" t="s">
        <v>114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69">
        <f t="shared" si="1"/>
        <v>0</v>
      </c>
    </row>
    <row r="64" spans="1:8" x14ac:dyDescent="0.2">
      <c r="A64" s="68">
        <v>7900</v>
      </c>
      <c r="B64" s="6" t="s">
        <v>115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69">
        <f t="shared" si="1"/>
        <v>0</v>
      </c>
    </row>
    <row r="65" spans="1:8" x14ac:dyDescent="0.2">
      <c r="A65" s="66" t="s">
        <v>66</v>
      </c>
      <c r="B65" s="5"/>
      <c r="C65" s="26">
        <f>SUM(C66:C68)</f>
        <v>0</v>
      </c>
      <c r="D65" s="26">
        <f>SUM(D66:D68)</f>
        <v>0</v>
      </c>
      <c r="E65" s="26">
        <f t="shared" si="0"/>
        <v>0</v>
      </c>
      <c r="F65" s="26">
        <f>SUM(F66:F68)</f>
        <v>0</v>
      </c>
      <c r="G65" s="26">
        <f>SUM(G66:G68)</f>
        <v>0</v>
      </c>
      <c r="H65" s="70">
        <f t="shared" si="1"/>
        <v>0</v>
      </c>
    </row>
    <row r="66" spans="1:8" x14ac:dyDescent="0.2">
      <c r="A66" s="68">
        <v>8100</v>
      </c>
      <c r="B66" s="6" t="s">
        <v>37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69">
        <f t="shared" si="1"/>
        <v>0</v>
      </c>
    </row>
    <row r="67" spans="1:8" x14ac:dyDescent="0.2">
      <c r="A67" s="68">
        <v>8300</v>
      </c>
      <c r="B67" s="6" t="s">
        <v>38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69">
        <f t="shared" si="1"/>
        <v>0</v>
      </c>
    </row>
    <row r="68" spans="1:8" x14ac:dyDescent="0.2">
      <c r="A68" s="68">
        <v>8500</v>
      </c>
      <c r="B68" s="6" t="s">
        <v>39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69">
        <f t="shared" si="1"/>
        <v>0</v>
      </c>
    </row>
    <row r="69" spans="1:8" x14ac:dyDescent="0.2">
      <c r="A69" s="66" t="s">
        <v>67</v>
      </c>
      <c r="B69" s="5"/>
      <c r="C69" s="26">
        <f>SUM(C70:C76)</f>
        <v>0</v>
      </c>
      <c r="D69" s="26">
        <f>SUM(D70:D76)</f>
        <v>0</v>
      </c>
      <c r="E69" s="26">
        <f t="shared" si="0"/>
        <v>0</v>
      </c>
      <c r="F69" s="26">
        <f>SUM(F70:F76)</f>
        <v>0</v>
      </c>
      <c r="G69" s="26">
        <f>SUM(G70:G76)</f>
        <v>0</v>
      </c>
      <c r="H69" s="70">
        <f t="shared" si="1"/>
        <v>0</v>
      </c>
    </row>
    <row r="70" spans="1:8" x14ac:dyDescent="0.2">
      <c r="A70" s="68">
        <v>9100</v>
      </c>
      <c r="B70" s="6" t="s">
        <v>116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69">
        <f t="shared" ref="H70:H76" si="3">E70-F70</f>
        <v>0</v>
      </c>
    </row>
    <row r="71" spans="1:8" x14ac:dyDescent="0.2">
      <c r="A71" s="68">
        <v>9200</v>
      </c>
      <c r="B71" s="6" t="s">
        <v>117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69">
        <f t="shared" si="3"/>
        <v>0</v>
      </c>
    </row>
    <row r="72" spans="1:8" x14ac:dyDescent="0.2">
      <c r="A72" s="68">
        <v>9300</v>
      </c>
      <c r="B72" s="6" t="s">
        <v>118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69">
        <f t="shared" si="3"/>
        <v>0</v>
      </c>
    </row>
    <row r="73" spans="1:8" x14ac:dyDescent="0.2">
      <c r="A73" s="68">
        <v>9400</v>
      </c>
      <c r="B73" s="6" t="s">
        <v>119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69">
        <f t="shared" si="3"/>
        <v>0</v>
      </c>
    </row>
    <row r="74" spans="1:8" x14ac:dyDescent="0.2">
      <c r="A74" s="68">
        <v>9500</v>
      </c>
      <c r="B74" s="6" t="s">
        <v>120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69">
        <f t="shared" si="3"/>
        <v>0</v>
      </c>
    </row>
    <row r="75" spans="1:8" x14ac:dyDescent="0.2">
      <c r="A75" s="68">
        <v>9600</v>
      </c>
      <c r="B75" s="6" t="s">
        <v>121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69">
        <f t="shared" si="3"/>
        <v>0</v>
      </c>
    </row>
    <row r="76" spans="1:8" x14ac:dyDescent="0.2">
      <c r="A76" s="71">
        <v>9900</v>
      </c>
      <c r="B76" s="7" t="s">
        <v>122</v>
      </c>
      <c r="C76" s="27">
        <v>0</v>
      </c>
      <c r="D76" s="27">
        <v>0</v>
      </c>
      <c r="E76" s="27">
        <f t="shared" si="2"/>
        <v>0</v>
      </c>
      <c r="F76" s="27">
        <v>0</v>
      </c>
      <c r="G76" s="27">
        <v>0</v>
      </c>
      <c r="H76" s="72">
        <f t="shared" si="3"/>
        <v>0</v>
      </c>
    </row>
    <row r="77" spans="1:8" ht="12" thickBot="1" x14ac:dyDescent="0.25">
      <c r="A77" s="73"/>
      <c r="B77" s="74" t="s">
        <v>51</v>
      </c>
      <c r="C77" s="75">
        <f t="shared" ref="C77:H77" si="4">SUM(C5+C13+C23+C33+C43+C53+C57+C65+C69)</f>
        <v>26104589.279999997</v>
      </c>
      <c r="D77" s="75">
        <f t="shared" si="4"/>
        <v>1.4551915228366852E-11</v>
      </c>
      <c r="E77" s="75">
        <f t="shared" si="4"/>
        <v>26104589.279999997</v>
      </c>
      <c r="F77" s="75">
        <f t="shared" si="4"/>
        <v>5898794.6900000004</v>
      </c>
      <c r="G77" s="75">
        <f t="shared" si="4"/>
        <v>5898794.6900000004</v>
      </c>
      <c r="H77" s="76">
        <f t="shared" si="4"/>
        <v>20205794.589999996</v>
      </c>
    </row>
    <row r="79" spans="1:8" x14ac:dyDescent="0.2">
      <c r="A79" s="1" t="s">
        <v>127</v>
      </c>
    </row>
    <row r="80" spans="1:8" x14ac:dyDescent="0.2">
      <c r="B80" s="35" t="s">
        <v>144</v>
      </c>
      <c r="C80" s="34"/>
      <c r="D80" s="34"/>
      <c r="E80" s="35" t="s">
        <v>145</v>
      </c>
      <c r="F80" s="35"/>
    </row>
    <row r="81" spans="2:6" x14ac:dyDescent="0.2">
      <c r="B81" s="35"/>
      <c r="C81" s="34"/>
      <c r="D81" s="34"/>
      <c r="E81" s="35"/>
      <c r="F81" s="35"/>
    </row>
    <row r="82" spans="2:6" x14ac:dyDescent="0.2">
      <c r="B82" s="35"/>
      <c r="C82" s="34"/>
      <c r="D82" s="34"/>
      <c r="E82" s="35"/>
      <c r="F82" s="35"/>
    </row>
    <row r="83" spans="2:6" x14ac:dyDescent="0.2">
      <c r="B83" s="35"/>
      <c r="C83" s="34"/>
      <c r="D83" s="34"/>
      <c r="E83" s="35"/>
      <c r="F83" s="35"/>
    </row>
    <row r="84" spans="2:6" x14ac:dyDescent="0.2">
      <c r="B84" s="35" t="s">
        <v>146</v>
      </c>
      <c r="C84" s="34"/>
      <c r="D84" s="34"/>
      <c r="E84" s="35" t="s">
        <v>147</v>
      </c>
      <c r="F84" s="3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showGridLines="0" zoomScaleNormal="100" workbookViewId="0">
      <selection activeCell="D39" sqref="D39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2" t="s">
        <v>131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2" t="s">
        <v>53</v>
      </c>
      <c r="D3" s="32" t="s">
        <v>123</v>
      </c>
      <c r="E3" s="32" t="s">
        <v>54</v>
      </c>
      <c r="F3" s="32" t="s">
        <v>55</v>
      </c>
      <c r="G3" s="32" t="s">
        <v>56</v>
      </c>
      <c r="H3" s="46"/>
    </row>
    <row r="4" spans="1:8" x14ac:dyDescent="0.2">
      <c r="A4" s="51"/>
      <c r="B4" s="52"/>
      <c r="C4" s="33">
        <v>1</v>
      </c>
      <c r="D4" s="33">
        <v>2</v>
      </c>
      <c r="E4" s="33" t="s">
        <v>124</v>
      </c>
      <c r="F4" s="33">
        <v>4</v>
      </c>
      <c r="G4" s="33">
        <v>5</v>
      </c>
      <c r="H4" s="33" t="s">
        <v>125</v>
      </c>
    </row>
    <row r="5" spans="1:8" x14ac:dyDescent="0.2">
      <c r="A5" s="4"/>
      <c r="B5" s="9" t="s">
        <v>0</v>
      </c>
      <c r="C5" s="29">
        <v>24758507.949999999</v>
      </c>
      <c r="D5" s="29">
        <v>0</v>
      </c>
      <c r="E5" s="29">
        <f>C5+D5</f>
        <v>24758507.949999999</v>
      </c>
      <c r="F5" s="29">
        <v>5884398.1399999997</v>
      </c>
      <c r="G5" s="29">
        <v>5884398.1399999997</v>
      </c>
      <c r="H5" s="29">
        <f>E5-F5</f>
        <v>18874109.809999999</v>
      </c>
    </row>
    <row r="6" spans="1:8" x14ac:dyDescent="0.2">
      <c r="A6" s="4"/>
      <c r="B6" s="9" t="s">
        <v>1</v>
      </c>
      <c r="C6" s="29">
        <v>1346081.33</v>
      </c>
      <c r="D6" s="29">
        <v>0</v>
      </c>
      <c r="E6" s="29">
        <f>C6+D6</f>
        <v>1346081.33</v>
      </c>
      <c r="F6" s="29">
        <v>14396.55</v>
      </c>
      <c r="G6" s="29">
        <v>14396.55</v>
      </c>
      <c r="H6" s="29">
        <f>E6-F6</f>
        <v>1331684.78</v>
      </c>
    </row>
    <row r="7" spans="1:8" x14ac:dyDescent="0.2">
      <c r="A7" s="4"/>
      <c r="B7" s="9" t="s">
        <v>2</v>
      </c>
      <c r="C7" s="29">
        <v>0</v>
      </c>
      <c r="D7" s="29">
        <v>0</v>
      </c>
      <c r="E7" s="29">
        <f>C7+D7</f>
        <v>0</v>
      </c>
      <c r="F7" s="29">
        <v>0</v>
      </c>
      <c r="G7" s="29">
        <v>0</v>
      </c>
      <c r="H7" s="29">
        <f>E7-F7</f>
        <v>0</v>
      </c>
    </row>
    <row r="8" spans="1:8" x14ac:dyDescent="0.2">
      <c r="A8" s="4"/>
      <c r="B8" s="9" t="s">
        <v>40</v>
      </c>
      <c r="C8" s="29">
        <v>0</v>
      </c>
      <c r="D8" s="29">
        <v>0</v>
      </c>
      <c r="E8" s="29">
        <f>C8+D8</f>
        <v>0</v>
      </c>
      <c r="F8" s="29">
        <v>0</v>
      </c>
      <c r="G8" s="29">
        <v>0</v>
      </c>
      <c r="H8" s="29">
        <f>E8-F8</f>
        <v>0</v>
      </c>
    </row>
    <row r="9" spans="1:8" x14ac:dyDescent="0.2">
      <c r="A9" s="4"/>
      <c r="B9" s="24" t="s">
        <v>37</v>
      </c>
      <c r="C9" s="30">
        <v>0</v>
      </c>
      <c r="D9" s="30">
        <v>0</v>
      </c>
      <c r="E9" s="30">
        <f>C9+D9</f>
        <v>0</v>
      </c>
      <c r="F9" s="30">
        <v>0</v>
      </c>
      <c r="G9" s="30">
        <v>0</v>
      </c>
      <c r="H9" s="30">
        <f>E9-F9</f>
        <v>0</v>
      </c>
    </row>
    <row r="10" spans="1:8" x14ac:dyDescent="0.2">
      <c r="A10" s="10"/>
      <c r="B10" s="22" t="s">
        <v>51</v>
      </c>
      <c r="C10" s="28">
        <f t="shared" ref="C10:H10" si="0">SUM(C5+C6+C7+C8+C9)</f>
        <v>26104589.280000001</v>
      </c>
      <c r="D10" s="28">
        <f t="shared" si="0"/>
        <v>0</v>
      </c>
      <c r="E10" s="28">
        <f t="shared" si="0"/>
        <v>26104589.280000001</v>
      </c>
      <c r="F10" s="28">
        <f t="shared" si="0"/>
        <v>5898794.6899999995</v>
      </c>
      <c r="G10" s="28">
        <f t="shared" si="0"/>
        <v>5898794.6899999995</v>
      </c>
      <c r="H10" s="28">
        <f t="shared" si="0"/>
        <v>20205794.59</v>
      </c>
    </row>
    <row r="12" spans="1:8" x14ac:dyDescent="0.2">
      <c r="A12" s="1" t="s">
        <v>127</v>
      </c>
    </row>
    <row r="14" spans="1:8" x14ac:dyDescent="0.2">
      <c r="B14" s="37" t="s">
        <v>144</v>
      </c>
      <c r="C14" s="36"/>
      <c r="D14" s="36"/>
      <c r="E14" s="37" t="s">
        <v>145</v>
      </c>
      <c r="F14" s="37"/>
    </row>
    <row r="15" spans="1:8" x14ac:dyDescent="0.2">
      <c r="B15" s="37"/>
      <c r="C15" s="36"/>
      <c r="D15" s="36"/>
      <c r="E15" s="37"/>
      <c r="F15" s="37"/>
    </row>
    <row r="16" spans="1:8" x14ac:dyDescent="0.2">
      <c r="B16" s="37"/>
      <c r="C16" s="36"/>
      <c r="D16" s="36"/>
      <c r="E16" s="37"/>
      <c r="F16" s="37"/>
    </row>
    <row r="17" spans="2:6" x14ac:dyDescent="0.2">
      <c r="B17" s="37"/>
      <c r="C17" s="36"/>
      <c r="D17" s="36"/>
      <c r="E17" s="37"/>
      <c r="F17" s="37"/>
    </row>
    <row r="18" spans="2:6" x14ac:dyDescent="0.2">
      <c r="B18" s="37" t="s">
        <v>146</v>
      </c>
      <c r="C18" s="36"/>
      <c r="D18" s="36"/>
      <c r="E18" s="37" t="s">
        <v>147</v>
      </c>
      <c r="F18" s="37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thickBot="1" x14ac:dyDescent="0.25">
      <c r="A1" s="53" t="s">
        <v>141</v>
      </c>
      <c r="B1" s="54"/>
      <c r="C1" s="54"/>
      <c r="D1" s="54"/>
      <c r="E1" s="54"/>
      <c r="F1" s="54"/>
      <c r="G1" s="54"/>
      <c r="H1" s="55"/>
    </row>
    <row r="2" spans="1:8" x14ac:dyDescent="0.2">
      <c r="A2" s="56" t="s">
        <v>52</v>
      </c>
      <c r="B2" s="57"/>
      <c r="C2" s="58" t="s">
        <v>58</v>
      </c>
      <c r="D2" s="59"/>
      <c r="E2" s="59"/>
      <c r="F2" s="59"/>
      <c r="G2" s="60"/>
      <c r="H2" s="61" t="s">
        <v>57</v>
      </c>
    </row>
    <row r="3" spans="1:8" ht="24.95" customHeight="1" x14ac:dyDescent="0.2">
      <c r="A3" s="62"/>
      <c r="B3" s="50"/>
      <c r="C3" s="32" t="s">
        <v>53</v>
      </c>
      <c r="D3" s="32" t="s">
        <v>123</v>
      </c>
      <c r="E3" s="32" t="s">
        <v>54</v>
      </c>
      <c r="F3" s="32" t="s">
        <v>55</v>
      </c>
      <c r="G3" s="32" t="s">
        <v>56</v>
      </c>
      <c r="H3" s="63"/>
    </row>
    <row r="4" spans="1:8" x14ac:dyDescent="0.2">
      <c r="A4" s="64"/>
      <c r="B4" s="52"/>
      <c r="C4" s="33">
        <v>1</v>
      </c>
      <c r="D4" s="33">
        <v>2</v>
      </c>
      <c r="E4" s="33" t="s">
        <v>124</v>
      </c>
      <c r="F4" s="33">
        <v>4</v>
      </c>
      <c r="G4" s="33">
        <v>5</v>
      </c>
      <c r="H4" s="65" t="s">
        <v>125</v>
      </c>
    </row>
    <row r="5" spans="1:8" x14ac:dyDescent="0.2">
      <c r="A5" s="77"/>
      <c r="B5" s="12"/>
      <c r="C5" s="14"/>
      <c r="D5" s="14"/>
      <c r="E5" s="14"/>
      <c r="F5" s="14"/>
      <c r="G5" s="14"/>
      <c r="H5" s="78"/>
    </row>
    <row r="6" spans="1:8" x14ac:dyDescent="0.2">
      <c r="A6" s="79"/>
      <c r="B6" s="11" t="s">
        <v>132</v>
      </c>
      <c r="C6" s="8">
        <v>1909597.41</v>
      </c>
      <c r="D6" s="8">
        <v>1800</v>
      </c>
      <c r="E6" s="8">
        <f>C6+D6</f>
        <v>1911397.41</v>
      </c>
      <c r="F6" s="8">
        <v>217490.76</v>
      </c>
      <c r="G6" s="8">
        <v>217490.76</v>
      </c>
      <c r="H6" s="69">
        <f>E6-F6</f>
        <v>1693906.65</v>
      </c>
    </row>
    <row r="7" spans="1:8" x14ac:dyDescent="0.2">
      <c r="A7" s="79"/>
      <c r="B7" s="11" t="s">
        <v>133</v>
      </c>
      <c r="C7" s="8">
        <v>3287892.61</v>
      </c>
      <c r="D7" s="8">
        <v>-1800</v>
      </c>
      <c r="E7" s="8">
        <f t="shared" ref="E7:E12" si="0">C7+D7</f>
        <v>3286092.61</v>
      </c>
      <c r="F7" s="8">
        <v>603783.14</v>
      </c>
      <c r="G7" s="8">
        <v>603783.14</v>
      </c>
      <c r="H7" s="69">
        <f t="shared" ref="H7:H12" si="1">E7-F7</f>
        <v>2682309.4699999997</v>
      </c>
    </row>
    <row r="8" spans="1:8" x14ac:dyDescent="0.2">
      <c r="A8" s="79"/>
      <c r="B8" s="11" t="s">
        <v>134</v>
      </c>
      <c r="C8" s="8">
        <v>353272.54</v>
      </c>
      <c r="D8" s="8">
        <v>0</v>
      </c>
      <c r="E8" s="8">
        <f t="shared" si="0"/>
        <v>353272.54</v>
      </c>
      <c r="F8" s="8">
        <v>99555.37</v>
      </c>
      <c r="G8" s="8">
        <v>99555.37</v>
      </c>
      <c r="H8" s="69">
        <f t="shared" si="1"/>
        <v>253717.16999999998</v>
      </c>
    </row>
    <row r="9" spans="1:8" x14ac:dyDescent="0.2">
      <c r="A9" s="79"/>
      <c r="B9" s="11" t="s">
        <v>135</v>
      </c>
      <c r="C9" s="8">
        <v>3324620.34</v>
      </c>
      <c r="D9" s="8">
        <v>0</v>
      </c>
      <c r="E9" s="8">
        <f t="shared" si="0"/>
        <v>3324620.34</v>
      </c>
      <c r="F9" s="8">
        <v>529454.37</v>
      </c>
      <c r="G9" s="8">
        <v>529454.37</v>
      </c>
      <c r="H9" s="69">
        <f t="shared" si="1"/>
        <v>2795165.9699999997</v>
      </c>
    </row>
    <row r="10" spans="1:8" x14ac:dyDescent="0.2">
      <c r="A10" s="79"/>
      <c r="B10" s="11" t="s">
        <v>136</v>
      </c>
      <c r="C10" s="8">
        <v>702584.28</v>
      </c>
      <c r="D10" s="8">
        <v>0</v>
      </c>
      <c r="E10" s="8">
        <f t="shared" si="0"/>
        <v>702584.28</v>
      </c>
      <c r="F10" s="8">
        <v>117395.12</v>
      </c>
      <c r="G10" s="8">
        <v>117395.12</v>
      </c>
      <c r="H10" s="69">
        <f t="shared" si="1"/>
        <v>585189.16</v>
      </c>
    </row>
    <row r="11" spans="1:8" x14ac:dyDescent="0.2">
      <c r="A11" s="79"/>
      <c r="B11" s="11" t="s">
        <v>137</v>
      </c>
      <c r="C11" s="8">
        <v>10152011.789999999</v>
      </c>
      <c r="D11" s="8">
        <v>386312.11</v>
      </c>
      <c r="E11" s="8">
        <f t="shared" si="0"/>
        <v>10538323.899999999</v>
      </c>
      <c r="F11" s="8">
        <v>3394520.37</v>
      </c>
      <c r="G11" s="8">
        <v>3394520.37</v>
      </c>
      <c r="H11" s="69">
        <f t="shared" si="1"/>
        <v>7143803.5299999984</v>
      </c>
    </row>
    <row r="12" spans="1:8" x14ac:dyDescent="0.2">
      <c r="A12" s="79"/>
      <c r="B12" s="11" t="s">
        <v>138</v>
      </c>
      <c r="C12" s="8">
        <v>2056516.72</v>
      </c>
      <c r="D12" s="8">
        <v>-70000</v>
      </c>
      <c r="E12" s="8">
        <f t="shared" si="0"/>
        <v>1986516.72</v>
      </c>
      <c r="F12" s="8">
        <v>249358.39</v>
      </c>
      <c r="G12" s="8">
        <v>249358.39</v>
      </c>
      <c r="H12" s="69">
        <f t="shared" si="1"/>
        <v>1737158.33</v>
      </c>
    </row>
    <row r="13" spans="1:8" x14ac:dyDescent="0.2">
      <c r="A13" s="79"/>
      <c r="B13" s="11" t="s">
        <v>139</v>
      </c>
      <c r="C13" s="8">
        <v>3187036.83</v>
      </c>
      <c r="D13" s="8">
        <v>-216312.11</v>
      </c>
      <c r="E13" s="8">
        <f t="shared" ref="E13" si="2">C13+D13</f>
        <v>2970724.72</v>
      </c>
      <c r="F13" s="8">
        <v>515946.65</v>
      </c>
      <c r="G13" s="8">
        <v>515946.65</v>
      </c>
      <c r="H13" s="69">
        <f t="shared" ref="H13" si="3">E13-F13</f>
        <v>2454778.0700000003</v>
      </c>
    </row>
    <row r="14" spans="1:8" x14ac:dyDescent="0.2">
      <c r="A14" s="79"/>
      <c r="B14" s="11" t="s">
        <v>140</v>
      </c>
      <c r="C14" s="8">
        <v>1131056.76</v>
      </c>
      <c r="D14" s="8">
        <v>-100000</v>
      </c>
      <c r="E14" s="8">
        <f t="shared" ref="E14" si="4">C14+D14</f>
        <v>1031056.76</v>
      </c>
      <c r="F14" s="8">
        <v>171290.52</v>
      </c>
      <c r="G14" s="8">
        <v>171290.52</v>
      </c>
      <c r="H14" s="69">
        <f t="shared" ref="H14" si="5">E14-F14</f>
        <v>859766.24</v>
      </c>
    </row>
    <row r="15" spans="1:8" x14ac:dyDescent="0.2">
      <c r="A15" s="79"/>
      <c r="B15" s="11"/>
      <c r="C15" s="8"/>
      <c r="D15" s="8"/>
      <c r="E15" s="8"/>
      <c r="F15" s="8"/>
      <c r="G15" s="8"/>
      <c r="H15" s="69"/>
    </row>
    <row r="16" spans="1:8" x14ac:dyDescent="0.2">
      <c r="A16" s="80"/>
      <c r="B16" s="23" t="s">
        <v>51</v>
      </c>
      <c r="C16" s="31">
        <f t="shared" ref="C16:H16" si="6">SUM(C6:C15)</f>
        <v>26104589.279999997</v>
      </c>
      <c r="D16" s="31">
        <f t="shared" si="6"/>
        <v>0</v>
      </c>
      <c r="E16" s="31">
        <f t="shared" si="6"/>
        <v>26104589.279999997</v>
      </c>
      <c r="F16" s="31">
        <f t="shared" si="6"/>
        <v>5898794.6900000004</v>
      </c>
      <c r="G16" s="31">
        <f t="shared" si="6"/>
        <v>5898794.6900000004</v>
      </c>
      <c r="H16" s="81">
        <f t="shared" si="6"/>
        <v>20205794.589999996</v>
      </c>
    </row>
    <row r="17" spans="1:8" x14ac:dyDescent="0.2">
      <c r="A17" s="79"/>
      <c r="B17" s="2"/>
      <c r="C17" s="2"/>
      <c r="D17" s="2"/>
      <c r="E17" s="2"/>
      <c r="F17" s="2"/>
      <c r="G17" s="2"/>
      <c r="H17" s="82"/>
    </row>
    <row r="18" spans="1:8" x14ac:dyDescent="0.2">
      <c r="A18" s="79"/>
      <c r="B18" s="2"/>
      <c r="C18" s="2"/>
      <c r="D18" s="2"/>
      <c r="E18" s="2"/>
      <c r="F18" s="2"/>
      <c r="G18" s="2"/>
      <c r="H18" s="82"/>
    </row>
    <row r="19" spans="1:8" ht="45" customHeight="1" x14ac:dyDescent="0.2">
      <c r="A19" s="83" t="s">
        <v>126</v>
      </c>
      <c r="B19" s="43"/>
      <c r="C19" s="43"/>
      <c r="D19" s="43"/>
      <c r="E19" s="43"/>
      <c r="F19" s="43"/>
      <c r="G19" s="43"/>
      <c r="H19" s="84"/>
    </row>
    <row r="20" spans="1:8" x14ac:dyDescent="0.2">
      <c r="A20" s="85" t="s">
        <v>52</v>
      </c>
      <c r="B20" s="48"/>
      <c r="C20" s="42" t="s">
        <v>58</v>
      </c>
      <c r="D20" s="43"/>
      <c r="E20" s="43"/>
      <c r="F20" s="43"/>
      <c r="G20" s="44"/>
      <c r="H20" s="86" t="s">
        <v>57</v>
      </c>
    </row>
    <row r="21" spans="1:8" ht="22.5" x14ac:dyDescent="0.2">
      <c r="A21" s="62"/>
      <c r="B21" s="50"/>
      <c r="C21" s="32" t="s">
        <v>53</v>
      </c>
      <c r="D21" s="32" t="s">
        <v>123</v>
      </c>
      <c r="E21" s="32" t="s">
        <v>54</v>
      </c>
      <c r="F21" s="32" t="s">
        <v>55</v>
      </c>
      <c r="G21" s="32" t="s">
        <v>56</v>
      </c>
      <c r="H21" s="63"/>
    </row>
    <row r="22" spans="1:8" x14ac:dyDescent="0.2">
      <c r="A22" s="64"/>
      <c r="B22" s="52"/>
      <c r="C22" s="33">
        <v>1</v>
      </c>
      <c r="D22" s="33">
        <v>2</v>
      </c>
      <c r="E22" s="33" t="s">
        <v>124</v>
      </c>
      <c r="F22" s="33">
        <v>4</v>
      </c>
      <c r="G22" s="33">
        <v>5</v>
      </c>
      <c r="H22" s="65" t="s">
        <v>125</v>
      </c>
    </row>
    <row r="23" spans="1:8" x14ac:dyDescent="0.2">
      <c r="A23" s="79"/>
      <c r="B23" s="2" t="s">
        <v>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69">
        <f>E23-F23</f>
        <v>0</v>
      </c>
    </row>
    <row r="24" spans="1:8" x14ac:dyDescent="0.2">
      <c r="A24" s="79"/>
      <c r="B24" s="2" t="s">
        <v>9</v>
      </c>
      <c r="C24" s="8">
        <v>0</v>
      </c>
      <c r="D24" s="8">
        <v>0</v>
      </c>
      <c r="E24" s="8">
        <f t="shared" ref="E24:E26" si="7">C24+D24</f>
        <v>0</v>
      </c>
      <c r="F24" s="8">
        <v>0</v>
      </c>
      <c r="G24" s="8">
        <v>0</v>
      </c>
      <c r="H24" s="69">
        <f t="shared" ref="H24:H26" si="8">E24-F24</f>
        <v>0</v>
      </c>
    </row>
    <row r="25" spans="1:8" x14ac:dyDescent="0.2">
      <c r="A25" s="79"/>
      <c r="B25" s="2" t="s">
        <v>10</v>
      </c>
      <c r="C25" s="8">
        <v>0</v>
      </c>
      <c r="D25" s="8">
        <v>0</v>
      </c>
      <c r="E25" s="8">
        <f t="shared" si="7"/>
        <v>0</v>
      </c>
      <c r="F25" s="8">
        <v>0</v>
      </c>
      <c r="G25" s="8">
        <v>0</v>
      </c>
      <c r="H25" s="69">
        <f t="shared" si="8"/>
        <v>0</v>
      </c>
    </row>
    <row r="26" spans="1:8" x14ac:dyDescent="0.2">
      <c r="A26" s="79"/>
      <c r="B26" s="2" t="s">
        <v>128</v>
      </c>
      <c r="C26" s="8">
        <v>0</v>
      </c>
      <c r="D26" s="8">
        <v>0</v>
      </c>
      <c r="E26" s="8">
        <f t="shared" si="7"/>
        <v>0</v>
      </c>
      <c r="F26" s="8">
        <v>0</v>
      </c>
      <c r="G26" s="8">
        <v>0</v>
      </c>
      <c r="H26" s="69">
        <f t="shared" si="8"/>
        <v>0</v>
      </c>
    </row>
    <row r="27" spans="1:8" x14ac:dyDescent="0.2">
      <c r="A27" s="80"/>
      <c r="B27" s="23" t="s">
        <v>51</v>
      </c>
      <c r="C27" s="31">
        <f t="shared" ref="C27:H27" si="9">SUM(C23:C26)</f>
        <v>0</v>
      </c>
      <c r="D27" s="31">
        <f t="shared" si="9"/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81">
        <f t="shared" si="9"/>
        <v>0</v>
      </c>
    </row>
    <row r="28" spans="1:8" x14ac:dyDescent="0.2">
      <c r="A28" s="79"/>
      <c r="B28" s="2"/>
      <c r="C28" s="2"/>
      <c r="D28" s="2"/>
      <c r="E28" s="2"/>
      <c r="F28" s="2"/>
      <c r="G28" s="2"/>
      <c r="H28" s="82"/>
    </row>
    <row r="29" spans="1:8" x14ac:dyDescent="0.2">
      <c r="A29" s="79"/>
      <c r="B29" s="2"/>
      <c r="C29" s="2"/>
      <c r="D29" s="2"/>
      <c r="E29" s="2"/>
      <c r="F29" s="2"/>
      <c r="G29" s="2"/>
      <c r="H29" s="82"/>
    </row>
    <row r="30" spans="1:8" ht="45" customHeight="1" x14ac:dyDescent="0.2">
      <c r="A30" s="83" t="s">
        <v>142</v>
      </c>
      <c r="B30" s="43"/>
      <c r="C30" s="43"/>
      <c r="D30" s="43"/>
      <c r="E30" s="43"/>
      <c r="F30" s="43"/>
      <c r="G30" s="43"/>
      <c r="H30" s="84"/>
    </row>
    <row r="31" spans="1:8" x14ac:dyDescent="0.2">
      <c r="A31" s="85" t="s">
        <v>52</v>
      </c>
      <c r="B31" s="48"/>
      <c r="C31" s="42" t="s">
        <v>58</v>
      </c>
      <c r="D31" s="43"/>
      <c r="E31" s="43"/>
      <c r="F31" s="43"/>
      <c r="G31" s="44"/>
      <c r="H31" s="86" t="s">
        <v>57</v>
      </c>
    </row>
    <row r="32" spans="1:8" ht="22.5" x14ac:dyDescent="0.2">
      <c r="A32" s="62"/>
      <c r="B32" s="50"/>
      <c r="C32" s="32" t="s">
        <v>53</v>
      </c>
      <c r="D32" s="32" t="s">
        <v>123</v>
      </c>
      <c r="E32" s="32" t="s">
        <v>54</v>
      </c>
      <c r="F32" s="32" t="s">
        <v>55</v>
      </c>
      <c r="G32" s="32" t="s">
        <v>56</v>
      </c>
      <c r="H32" s="63"/>
    </row>
    <row r="33" spans="1:8" x14ac:dyDescent="0.2">
      <c r="A33" s="64"/>
      <c r="B33" s="52"/>
      <c r="C33" s="33">
        <v>1</v>
      </c>
      <c r="D33" s="33">
        <v>2</v>
      </c>
      <c r="E33" s="33" t="s">
        <v>124</v>
      </c>
      <c r="F33" s="33">
        <v>4</v>
      </c>
      <c r="G33" s="33">
        <v>5</v>
      </c>
      <c r="H33" s="65" t="s">
        <v>125</v>
      </c>
    </row>
    <row r="34" spans="1:8" x14ac:dyDescent="0.2">
      <c r="A34" s="79"/>
      <c r="B34" s="13" t="s">
        <v>12</v>
      </c>
      <c r="C34" s="8">
        <v>26104589.280000001</v>
      </c>
      <c r="D34" s="8">
        <v>0</v>
      </c>
      <c r="E34" s="8">
        <f t="shared" ref="E34:E40" si="10">C34+D34</f>
        <v>26104589.280000001</v>
      </c>
      <c r="F34" s="8">
        <v>5898794.6900000004</v>
      </c>
      <c r="G34" s="8">
        <v>5898794.6900000004</v>
      </c>
      <c r="H34" s="69">
        <f t="shared" ref="H34:H40" si="11">E34-F34</f>
        <v>20205794.59</v>
      </c>
    </row>
    <row r="35" spans="1:8" x14ac:dyDescent="0.2">
      <c r="A35" s="79"/>
      <c r="B35" s="13" t="s">
        <v>11</v>
      </c>
      <c r="C35" s="8">
        <v>0</v>
      </c>
      <c r="D35" s="8">
        <v>0</v>
      </c>
      <c r="E35" s="8">
        <f t="shared" si="10"/>
        <v>0</v>
      </c>
      <c r="F35" s="8">
        <v>0</v>
      </c>
      <c r="G35" s="8">
        <v>0</v>
      </c>
      <c r="H35" s="69">
        <f t="shared" si="11"/>
        <v>0</v>
      </c>
    </row>
    <row r="36" spans="1:8" x14ac:dyDescent="0.2">
      <c r="A36" s="79"/>
      <c r="B36" s="13" t="s">
        <v>13</v>
      </c>
      <c r="C36" s="8">
        <v>0</v>
      </c>
      <c r="D36" s="8">
        <v>0</v>
      </c>
      <c r="E36" s="8">
        <f t="shared" si="10"/>
        <v>0</v>
      </c>
      <c r="F36" s="8">
        <v>0</v>
      </c>
      <c r="G36" s="8">
        <v>0</v>
      </c>
      <c r="H36" s="69">
        <f t="shared" si="11"/>
        <v>0</v>
      </c>
    </row>
    <row r="37" spans="1:8" x14ac:dyDescent="0.2">
      <c r="A37" s="79"/>
      <c r="B37" s="13" t="s">
        <v>25</v>
      </c>
      <c r="C37" s="8">
        <v>0</v>
      </c>
      <c r="D37" s="8">
        <v>0</v>
      </c>
      <c r="E37" s="8">
        <f t="shared" si="10"/>
        <v>0</v>
      </c>
      <c r="F37" s="8">
        <v>0</v>
      </c>
      <c r="G37" s="8">
        <v>0</v>
      </c>
      <c r="H37" s="69">
        <f t="shared" si="11"/>
        <v>0</v>
      </c>
    </row>
    <row r="38" spans="1:8" ht="11.25" customHeight="1" x14ac:dyDescent="0.2">
      <c r="A38" s="79"/>
      <c r="B38" s="13" t="s">
        <v>26</v>
      </c>
      <c r="C38" s="8">
        <v>0</v>
      </c>
      <c r="D38" s="8">
        <v>0</v>
      </c>
      <c r="E38" s="8">
        <f t="shared" si="10"/>
        <v>0</v>
      </c>
      <c r="F38" s="8">
        <v>0</v>
      </c>
      <c r="G38" s="8">
        <v>0</v>
      </c>
      <c r="H38" s="69">
        <f t="shared" si="11"/>
        <v>0</v>
      </c>
    </row>
    <row r="39" spans="1:8" x14ac:dyDescent="0.2">
      <c r="A39" s="79"/>
      <c r="B39" s="13" t="s">
        <v>33</v>
      </c>
      <c r="C39" s="8">
        <v>0</v>
      </c>
      <c r="D39" s="8">
        <v>0</v>
      </c>
      <c r="E39" s="8">
        <f t="shared" si="10"/>
        <v>0</v>
      </c>
      <c r="F39" s="8">
        <v>0</v>
      </c>
      <c r="G39" s="8">
        <v>0</v>
      </c>
      <c r="H39" s="69">
        <f t="shared" si="11"/>
        <v>0</v>
      </c>
    </row>
    <row r="40" spans="1:8" x14ac:dyDescent="0.2">
      <c r="A40" s="79"/>
      <c r="B40" s="13" t="s">
        <v>14</v>
      </c>
      <c r="C40" s="8">
        <v>0</v>
      </c>
      <c r="D40" s="8">
        <v>0</v>
      </c>
      <c r="E40" s="8">
        <f t="shared" si="10"/>
        <v>0</v>
      </c>
      <c r="F40" s="8">
        <v>0</v>
      </c>
      <c r="G40" s="8">
        <v>0</v>
      </c>
      <c r="H40" s="69">
        <f t="shared" si="11"/>
        <v>0</v>
      </c>
    </row>
    <row r="41" spans="1:8" x14ac:dyDescent="0.2">
      <c r="A41" s="80"/>
      <c r="B41" s="23" t="s">
        <v>51</v>
      </c>
      <c r="C41" s="31">
        <f t="shared" ref="C41:H41" si="12">SUM(C34:C40)</f>
        <v>26104589.280000001</v>
      </c>
      <c r="D41" s="31">
        <f t="shared" si="12"/>
        <v>0</v>
      </c>
      <c r="E41" s="31">
        <f t="shared" si="12"/>
        <v>26104589.280000001</v>
      </c>
      <c r="F41" s="31">
        <f t="shared" si="12"/>
        <v>5898794.6900000004</v>
      </c>
      <c r="G41" s="31">
        <f t="shared" si="12"/>
        <v>5898794.6900000004</v>
      </c>
      <c r="H41" s="81">
        <f t="shared" si="12"/>
        <v>20205794.59</v>
      </c>
    </row>
    <row r="42" spans="1:8" ht="12" thickBot="1" x14ac:dyDescent="0.25">
      <c r="A42" s="87"/>
      <c r="B42" s="88"/>
      <c r="C42" s="88"/>
      <c r="D42" s="88"/>
      <c r="E42" s="88"/>
      <c r="F42" s="88"/>
      <c r="G42" s="88"/>
      <c r="H42" s="89"/>
    </row>
    <row r="43" spans="1:8" x14ac:dyDescent="0.2">
      <c r="A43" s="1" t="s">
        <v>127</v>
      </c>
    </row>
    <row r="44" spans="1:8" x14ac:dyDescent="0.2">
      <c r="B44" s="39" t="s">
        <v>144</v>
      </c>
      <c r="C44" s="38"/>
      <c r="D44" s="38"/>
      <c r="E44" s="39" t="s">
        <v>145</v>
      </c>
      <c r="F44" s="39"/>
    </row>
    <row r="45" spans="1:8" x14ac:dyDescent="0.2">
      <c r="B45" s="39"/>
      <c r="C45" s="38"/>
      <c r="D45" s="38"/>
      <c r="E45" s="39"/>
      <c r="F45" s="39"/>
    </row>
    <row r="46" spans="1:8" x14ac:dyDescent="0.2">
      <c r="B46" s="39"/>
      <c r="C46" s="38"/>
      <c r="D46" s="38"/>
      <c r="E46" s="39"/>
      <c r="F46" s="39"/>
    </row>
    <row r="47" spans="1:8" x14ac:dyDescent="0.2">
      <c r="B47" s="39"/>
      <c r="C47" s="38"/>
      <c r="D47" s="38"/>
      <c r="E47" s="39"/>
      <c r="F47" s="39"/>
    </row>
    <row r="48" spans="1:8" x14ac:dyDescent="0.2">
      <c r="B48" s="39" t="s">
        <v>146</v>
      </c>
      <c r="C48" s="38"/>
      <c r="D48" s="38"/>
      <c r="E48" s="39" t="s">
        <v>147</v>
      </c>
      <c r="F48" s="39"/>
    </row>
  </sheetData>
  <sheetProtection formatCells="0" formatColumns="0" formatRows="0" insertRows="0" deleteRows="0" autoFilter="0"/>
  <mergeCells count="12">
    <mergeCell ref="A30:H30"/>
    <mergeCell ref="A31:B33"/>
    <mergeCell ref="C31:G31"/>
    <mergeCell ref="H31:H32"/>
    <mergeCell ref="C20:G20"/>
    <mergeCell ref="H20:H21"/>
    <mergeCell ref="A1:H1"/>
    <mergeCell ref="A2:B4"/>
    <mergeCell ref="A19:H19"/>
    <mergeCell ref="A20:B22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4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2" t="s">
        <v>143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2" t="s">
        <v>53</v>
      </c>
      <c r="D3" s="32" t="s">
        <v>123</v>
      </c>
      <c r="E3" s="32" t="s">
        <v>54</v>
      </c>
      <c r="F3" s="32" t="s">
        <v>55</v>
      </c>
      <c r="G3" s="32" t="s">
        <v>56</v>
      </c>
      <c r="H3" s="46"/>
    </row>
    <row r="4" spans="1:8" x14ac:dyDescent="0.2">
      <c r="A4" s="51"/>
      <c r="B4" s="52"/>
      <c r="C4" s="33">
        <v>1</v>
      </c>
      <c r="D4" s="33">
        <v>2</v>
      </c>
      <c r="E4" s="33" t="s">
        <v>124</v>
      </c>
      <c r="F4" s="33">
        <v>4</v>
      </c>
      <c r="G4" s="33">
        <v>5</v>
      </c>
      <c r="H4" s="33" t="s">
        <v>125</v>
      </c>
    </row>
    <row r="5" spans="1:8" x14ac:dyDescent="0.2">
      <c r="A5" s="18" t="s">
        <v>15</v>
      </c>
      <c r="B5" s="17"/>
      <c r="C5" s="26">
        <f t="shared" ref="C5:H5" si="0">SUM(C6:C13)</f>
        <v>3641165.15</v>
      </c>
      <c r="D5" s="26">
        <f t="shared" si="0"/>
        <v>-1800</v>
      </c>
      <c r="E5" s="26">
        <f t="shared" si="0"/>
        <v>3639365.15</v>
      </c>
      <c r="F5" s="26">
        <f t="shared" si="0"/>
        <v>703338.51</v>
      </c>
      <c r="G5" s="26">
        <f t="shared" si="0"/>
        <v>703338.51</v>
      </c>
      <c r="H5" s="26">
        <f t="shared" si="0"/>
        <v>2936026.6399999997</v>
      </c>
    </row>
    <row r="6" spans="1:8" x14ac:dyDescent="0.2">
      <c r="A6" s="16"/>
      <c r="B6" s="19" t="s">
        <v>41</v>
      </c>
      <c r="C6" s="8">
        <v>0</v>
      </c>
      <c r="D6" s="8">
        <v>0</v>
      </c>
      <c r="E6" s="8">
        <f>C6+D6</f>
        <v>0</v>
      </c>
      <c r="F6" s="8">
        <v>0</v>
      </c>
      <c r="G6" s="8">
        <v>0</v>
      </c>
      <c r="H6" s="8">
        <f>E6-F6</f>
        <v>0</v>
      </c>
    </row>
    <row r="7" spans="1:8" x14ac:dyDescent="0.2">
      <c r="A7" s="16"/>
      <c r="B7" s="19" t="s">
        <v>16</v>
      </c>
      <c r="C7" s="8">
        <v>0</v>
      </c>
      <c r="D7" s="8">
        <v>0</v>
      </c>
      <c r="E7" s="8">
        <f t="shared" ref="E7:E13" si="1">C7+D7</f>
        <v>0</v>
      </c>
      <c r="F7" s="8">
        <v>0</v>
      </c>
      <c r="G7" s="8">
        <v>0</v>
      </c>
      <c r="H7" s="8">
        <f t="shared" ref="H7:H13" si="2">E7-F7</f>
        <v>0</v>
      </c>
    </row>
    <row r="8" spans="1:8" x14ac:dyDescent="0.2">
      <c r="A8" s="16"/>
      <c r="B8" s="19" t="s">
        <v>129</v>
      </c>
      <c r="C8" s="8">
        <v>0</v>
      </c>
      <c r="D8" s="8">
        <v>0</v>
      </c>
      <c r="E8" s="8">
        <f t="shared" si="1"/>
        <v>0</v>
      </c>
      <c r="F8" s="8">
        <v>0</v>
      </c>
      <c r="G8" s="8">
        <v>0</v>
      </c>
      <c r="H8" s="8">
        <f t="shared" si="2"/>
        <v>0</v>
      </c>
    </row>
    <row r="9" spans="1:8" x14ac:dyDescent="0.2">
      <c r="A9" s="16"/>
      <c r="B9" s="19" t="s">
        <v>3</v>
      </c>
      <c r="C9" s="8">
        <v>0</v>
      </c>
      <c r="D9" s="8">
        <v>0</v>
      </c>
      <c r="E9" s="8">
        <f t="shared" si="1"/>
        <v>0</v>
      </c>
      <c r="F9" s="8">
        <v>0</v>
      </c>
      <c r="G9" s="8">
        <v>0</v>
      </c>
      <c r="H9" s="8">
        <f t="shared" si="2"/>
        <v>0</v>
      </c>
    </row>
    <row r="10" spans="1:8" x14ac:dyDescent="0.2">
      <c r="A10" s="16"/>
      <c r="B10" s="19" t="s">
        <v>22</v>
      </c>
      <c r="C10" s="8">
        <v>3287892.61</v>
      </c>
      <c r="D10" s="8">
        <v>-1800</v>
      </c>
      <c r="E10" s="8">
        <f t="shared" si="1"/>
        <v>3286092.61</v>
      </c>
      <c r="F10" s="8">
        <v>603783.14</v>
      </c>
      <c r="G10" s="8">
        <v>603783.14</v>
      </c>
      <c r="H10" s="8">
        <f t="shared" si="2"/>
        <v>2682309.4699999997</v>
      </c>
    </row>
    <row r="11" spans="1:8" x14ac:dyDescent="0.2">
      <c r="A11" s="16"/>
      <c r="B11" s="19" t="s">
        <v>17</v>
      </c>
      <c r="C11" s="8">
        <v>0</v>
      </c>
      <c r="D11" s="8">
        <v>0</v>
      </c>
      <c r="E11" s="8">
        <f t="shared" si="1"/>
        <v>0</v>
      </c>
      <c r="F11" s="8">
        <v>0</v>
      </c>
      <c r="G11" s="8">
        <v>0</v>
      </c>
      <c r="H11" s="8">
        <f t="shared" si="2"/>
        <v>0</v>
      </c>
    </row>
    <row r="12" spans="1:8" x14ac:dyDescent="0.2">
      <c r="A12" s="16"/>
      <c r="B12" s="19" t="s">
        <v>42</v>
      </c>
      <c r="C12" s="8">
        <v>0</v>
      </c>
      <c r="D12" s="8">
        <v>0</v>
      </c>
      <c r="E12" s="8">
        <f t="shared" si="1"/>
        <v>0</v>
      </c>
      <c r="F12" s="8">
        <v>0</v>
      </c>
      <c r="G12" s="8">
        <v>0</v>
      </c>
      <c r="H12" s="8">
        <f t="shared" si="2"/>
        <v>0</v>
      </c>
    </row>
    <row r="13" spans="1:8" x14ac:dyDescent="0.2">
      <c r="A13" s="16"/>
      <c r="B13" s="19" t="s">
        <v>18</v>
      </c>
      <c r="C13" s="8">
        <v>353272.54</v>
      </c>
      <c r="D13" s="8">
        <v>0</v>
      </c>
      <c r="E13" s="8">
        <f t="shared" si="1"/>
        <v>353272.54</v>
      </c>
      <c r="F13" s="8">
        <v>99555.37</v>
      </c>
      <c r="G13" s="8">
        <v>99555.37</v>
      </c>
      <c r="H13" s="8">
        <f t="shared" si="2"/>
        <v>253717.16999999998</v>
      </c>
    </row>
    <row r="14" spans="1:8" x14ac:dyDescent="0.2">
      <c r="A14" s="18" t="s">
        <v>19</v>
      </c>
      <c r="B14" s="20"/>
      <c r="C14" s="26">
        <f t="shared" ref="C14:H14" si="3">SUM(C15:C21)</f>
        <v>22463424.130000003</v>
      </c>
      <c r="D14" s="26">
        <f t="shared" si="3"/>
        <v>1800</v>
      </c>
      <c r="E14" s="26">
        <f t="shared" si="3"/>
        <v>22465224.130000003</v>
      </c>
      <c r="F14" s="26">
        <f t="shared" si="3"/>
        <v>5195456.1800000006</v>
      </c>
      <c r="G14" s="26">
        <f t="shared" si="3"/>
        <v>5195456.1800000006</v>
      </c>
      <c r="H14" s="26">
        <f t="shared" si="3"/>
        <v>17269767.949999999</v>
      </c>
    </row>
    <row r="15" spans="1:8" x14ac:dyDescent="0.2">
      <c r="A15" s="16"/>
      <c r="B15" s="19" t="s">
        <v>43</v>
      </c>
      <c r="C15" s="8">
        <v>3040654.17</v>
      </c>
      <c r="D15" s="8">
        <v>-98200</v>
      </c>
      <c r="E15" s="8">
        <f>C15+D15</f>
        <v>2942454.17</v>
      </c>
      <c r="F15" s="8">
        <v>388781.28</v>
      </c>
      <c r="G15" s="8">
        <v>388781.28</v>
      </c>
      <c r="H15" s="8">
        <f t="shared" ref="H15:H21" si="4">E15-F15</f>
        <v>2553672.8899999997</v>
      </c>
    </row>
    <row r="16" spans="1:8" x14ac:dyDescent="0.2">
      <c r="A16" s="16"/>
      <c r="B16" s="19" t="s">
        <v>27</v>
      </c>
      <c r="C16" s="8">
        <v>19422769.960000001</v>
      </c>
      <c r="D16" s="8">
        <v>100000</v>
      </c>
      <c r="E16" s="8">
        <f t="shared" ref="E16:E21" si="5">C16+D16</f>
        <v>19522769.960000001</v>
      </c>
      <c r="F16" s="8">
        <v>4806674.9000000004</v>
      </c>
      <c r="G16" s="8">
        <v>4806674.9000000004</v>
      </c>
      <c r="H16" s="8">
        <f t="shared" si="4"/>
        <v>14716095.060000001</v>
      </c>
    </row>
    <row r="17" spans="1:8" x14ac:dyDescent="0.2">
      <c r="A17" s="16"/>
      <c r="B17" s="19" t="s">
        <v>20</v>
      </c>
      <c r="C17" s="8">
        <v>0</v>
      </c>
      <c r="D17" s="8">
        <v>0</v>
      </c>
      <c r="E17" s="8">
        <f t="shared" si="5"/>
        <v>0</v>
      </c>
      <c r="F17" s="8">
        <v>0</v>
      </c>
      <c r="G17" s="8">
        <v>0</v>
      </c>
      <c r="H17" s="8">
        <f t="shared" si="4"/>
        <v>0</v>
      </c>
    </row>
    <row r="18" spans="1:8" x14ac:dyDescent="0.2">
      <c r="A18" s="16"/>
      <c r="B18" s="19" t="s">
        <v>44</v>
      </c>
      <c r="C18" s="8">
        <v>0</v>
      </c>
      <c r="D18" s="8">
        <v>0</v>
      </c>
      <c r="E18" s="8">
        <f t="shared" si="5"/>
        <v>0</v>
      </c>
      <c r="F18" s="8">
        <v>0</v>
      </c>
      <c r="G18" s="8">
        <v>0</v>
      </c>
      <c r="H18" s="8">
        <f t="shared" si="4"/>
        <v>0</v>
      </c>
    </row>
    <row r="19" spans="1:8" x14ac:dyDescent="0.2">
      <c r="A19" s="16"/>
      <c r="B19" s="19" t="s">
        <v>45</v>
      </c>
      <c r="C19" s="8">
        <v>0</v>
      </c>
      <c r="D19" s="8">
        <v>0</v>
      </c>
      <c r="E19" s="8">
        <f t="shared" si="5"/>
        <v>0</v>
      </c>
      <c r="F19" s="8">
        <v>0</v>
      </c>
      <c r="G19" s="8">
        <v>0</v>
      </c>
      <c r="H19" s="8">
        <f t="shared" si="4"/>
        <v>0</v>
      </c>
    </row>
    <row r="20" spans="1:8" x14ac:dyDescent="0.2">
      <c r="A20" s="16"/>
      <c r="B20" s="19" t="s">
        <v>46</v>
      </c>
      <c r="C20" s="8">
        <v>0</v>
      </c>
      <c r="D20" s="8">
        <v>0</v>
      </c>
      <c r="E20" s="8">
        <f t="shared" si="5"/>
        <v>0</v>
      </c>
      <c r="F20" s="8">
        <v>0</v>
      </c>
      <c r="G20" s="8">
        <v>0</v>
      </c>
      <c r="H20" s="8">
        <f t="shared" si="4"/>
        <v>0</v>
      </c>
    </row>
    <row r="21" spans="1:8" x14ac:dyDescent="0.2">
      <c r="A21" s="16"/>
      <c r="B21" s="19" t="s">
        <v>4</v>
      </c>
      <c r="C21" s="8">
        <v>0</v>
      </c>
      <c r="D21" s="8">
        <v>0</v>
      </c>
      <c r="E21" s="8">
        <f t="shared" si="5"/>
        <v>0</v>
      </c>
      <c r="F21" s="8">
        <v>0</v>
      </c>
      <c r="G21" s="8">
        <v>0</v>
      </c>
      <c r="H21" s="8">
        <f t="shared" si="4"/>
        <v>0</v>
      </c>
    </row>
    <row r="22" spans="1:8" x14ac:dyDescent="0.2">
      <c r="A22" s="18" t="s">
        <v>47</v>
      </c>
      <c r="B22" s="20"/>
      <c r="C22" s="26">
        <f t="shared" ref="C22:H22" si="6">SUM(C23:C31)</f>
        <v>0</v>
      </c>
      <c r="D22" s="26">
        <f t="shared" si="6"/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</row>
    <row r="23" spans="1:8" x14ac:dyDescent="0.2">
      <c r="A23" s="16"/>
      <c r="B23" s="19" t="s">
        <v>28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 t="shared" ref="H23:H31" si="7">E23-F23</f>
        <v>0</v>
      </c>
    </row>
    <row r="24" spans="1:8" x14ac:dyDescent="0.2">
      <c r="A24" s="16"/>
      <c r="B24" s="19" t="s">
        <v>23</v>
      </c>
      <c r="C24" s="8">
        <v>0</v>
      </c>
      <c r="D24" s="8">
        <v>0</v>
      </c>
      <c r="E24" s="8">
        <f t="shared" ref="E24:E31" si="8">C24+D24</f>
        <v>0</v>
      </c>
      <c r="F24" s="8">
        <v>0</v>
      </c>
      <c r="G24" s="8">
        <v>0</v>
      </c>
      <c r="H24" s="8">
        <f t="shared" si="7"/>
        <v>0</v>
      </c>
    </row>
    <row r="25" spans="1:8" x14ac:dyDescent="0.2">
      <c r="A25" s="16"/>
      <c r="B25" s="19" t="s">
        <v>29</v>
      </c>
      <c r="C25" s="8">
        <v>0</v>
      </c>
      <c r="D25" s="8">
        <v>0</v>
      </c>
      <c r="E25" s="8">
        <f t="shared" si="8"/>
        <v>0</v>
      </c>
      <c r="F25" s="8">
        <v>0</v>
      </c>
      <c r="G25" s="8">
        <v>0</v>
      </c>
      <c r="H25" s="8">
        <f t="shared" si="7"/>
        <v>0</v>
      </c>
    </row>
    <row r="26" spans="1:8" x14ac:dyDescent="0.2">
      <c r="A26" s="16"/>
      <c r="B26" s="19" t="s">
        <v>48</v>
      </c>
      <c r="C26" s="8">
        <v>0</v>
      </c>
      <c r="D26" s="8">
        <v>0</v>
      </c>
      <c r="E26" s="8">
        <f t="shared" si="8"/>
        <v>0</v>
      </c>
      <c r="F26" s="8">
        <v>0</v>
      </c>
      <c r="G26" s="8">
        <v>0</v>
      </c>
      <c r="H26" s="8">
        <f t="shared" si="7"/>
        <v>0</v>
      </c>
    </row>
    <row r="27" spans="1:8" x14ac:dyDescent="0.2">
      <c r="A27" s="16"/>
      <c r="B27" s="19" t="s">
        <v>21</v>
      </c>
      <c r="C27" s="8">
        <v>0</v>
      </c>
      <c r="D27" s="8">
        <v>0</v>
      </c>
      <c r="E27" s="8">
        <f t="shared" si="8"/>
        <v>0</v>
      </c>
      <c r="F27" s="8">
        <v>0</v>
      </c>
      <c r="G27" s="8">
        <v>0</v>
      </c>
      <c r="H27" s="8">
        <f t="shared" si="7"/>
        <v>0</v>
      </c>
    </row>
    <row r="28" spans="1:8" x14ac:dyDescent="0.2">
      <c r="A28" s="16"/>
      <c r="B28" s="19" t="s">
        <v>5</v>
      </c>
      <c r="C28" s="8">
        <v>0</v>
      </c>
      <c r="D28" s="8">
        <v>0</v>
      </c>
      <c r="E28" s="8">
        <f t="shared" si="8"/>
        <v>0</v>
      </c>
      <c r="F28" s="8">
        <v>0</v>
      </c>
      <c r="G28" s="8">
        <v>0</v>
      </c>
      <c r="H28" s="8">
        <f t="shared" si="7"/>
        <v>0</v>
      </c>
    </row>
    <row r="29" spans="1:8" x14ac:dyDescent="0.2">
      <c r="A29" s="16"/>
      <c r="B29" s="19" t="s">
        <v>6</v>
      </c>
      <c r="C29" s="8">
        <v>0</v>
      </c>
      <c r="D29" s="8">
        <v>0</v>
      </c>
      <c r="E29" s="8">
        <f t="shared" si="8"/>
        <v>0</v>
      </c>
      <c r="F29" s="8">
        <v>0</v>
      </c>
      <c r="G29" s="8">
        <v>0</v>
      </c>
      <c r="H29" s="8">
        <f t="shared" si="7"/>
        <v>0</v>
      </c>
    </row>
    <row r="30" spans="1:8" x14ac:dyDescent="0.2">
      <c r="A30" s="16"/>
      <c r="B30" s="19" t="s">
        <v>49</v>
      </c>
      <c r="C30" s="8">
        <v>0</v>
      </c>
      <c r="D30" s="8">
        <v>0</v>
      </c>
      <c r="E30" s="8">
        <f t="shared" si="8"/>
        <v>0</v>
      </c>
      <c r="F30" s="8">
        <v>0</v>
      </c>
      <c r="G30" s="8">
        <v>0</v>
      </c>
      <c r="H30" s="8">
        <f t="shared" si="7"/>
        <v>0</v>
      </c>
    </row>
    <row r="31" spans="1:8" x14ac:dyDescent="0.2">
      <c r="A31" s="16"/>
      <c r="B31" s="19" t="s">
        <v>30</v>
      </c>
      <c r="C31" s="8">
        <v>0</v>
      </c>
      <c r="D31" s="8">
        <v>0</v>
      </c>
      <c r="E31" s="8">
        <f t="shared" si="8"/>
        <v>0</v>
      </c>
      <c r="F31" s="8">
        <v>0</v>
      </c>
      <c r="G31" s="8">
        <v>0</v>
      </c>
      <c r="H31" s="8">
        <f t="shared" si="7"/>
        <v>0</v>
      </c>
    </row>
    <row r="32" spans="1:8" x14ac:dyDescent="0.2">
      <c r="A32" s="18" t="s">
        <v>31</v>
      </c>
      <c r="B32" s="20"/>
      <c r="C32" s="26">
        <f t="shared" ref="C32:H32" si="9">SUM(C33:C36)</f>
        <v>0</v>
      </c>
      <c r="D32" s="26">
        <f t="shared" si="9"/>
        <v>0</v>
      </c>
      <c r="E32" s="26">
        <f t="shared" si="9"/>
        <v>0</v>
      </c>
      <c r="F32" s="26">
        <f t="shared" si="9"/>
        <v>0</v>
      </c>
      <c r="G32" s="26">
        <f t="shared" si="9"/>
        <v>0</v>
      </c>
      <c r="H32" s="26">
        <f t="shared" si="9"/>
        <v>0</v>
      </c>
    </row>
    <row r="33" spans="1:8" x14ac:dyDescent="0.2">
      <c r="A33" s="16"/>
      <c r="B33" s="19" t="s">
        <v>50</v>
      </c>
      <c r="C33" s="8">
        <v>0</v>
      </c>
      <c r="D33" s="8">
        <v>0</v>
      </c>
      <c r="E33" s="8">
        <f>C33+D33</f>
        <v>0</v>
      </c>
      <c r="F33" s="8">
        <v>0</v>
      </c>
      <c r="G33" s="8">
        <v>0</v>
      </c>
      <c r="H33" s="8">
        <f t="shared" ref="H33:H36" si="10">E33-F33</f>
        <v>0</v>
      </c>
    </row>
    <row r="34" spans="1:8" ht="11.25" customHeight="1" x14ac:dyDescent="0.2">
      <c r="A34" s="16"/>
      <c r="B34" s="19" t="s">
        <v>24</v>
      </c>
      <c r="C34" s="8">
        <v>0</v>
      </c>
      <c r="D34" s="8">
        <v>0</v>
      </c>
      <c r="E34" s="8">
        <f t="shared" ref="E34:E36" si="11">C34+D34</f>
        <v>0</v>
      </c>
      <c r="F34" s="8">
        <v>0</v>
      </c>
      <c r="G34" s="8">
        <v>0</v>
      </c>
      <c r="H34" s="8">
        <f t="shared" si="10"/>
        <v>0</v>
      </c>
    </row>
    <row r="35" spans="1:8" x14ac:dyDescent="0.2">
      <c r="A35" s="16"/>
      <c r="B35" s="19" t="s">
        <v>32</v>
      </c>
      <c r="C35" s="8">
        <v>0</v>
      </c>
      <c r="D35" s="8">
        <v>0</v>
      </c>
      <c r="E35" s="8">
        <f t="shared" si="11"/>
        <v>0</v>
      </c>
      <c r="F35" s="8">
        <v>0</v>
      </c>
      <c r="G35" s="8">
        <v>0</v>
      </c>
      <c r="H35" s="8">
        <f t="shared" si="10"/>
        <v>0</v>
      </c>
    </row>
    <row r="36" spans="1:8" x14ac:dyDescent="0.2">
      <c r="A36" s="16"/>
      <c r="B36" s="19" t="s">
        <v>7</v>
      </c>
      <c r="C36" s="8">
        <v>0</v>
      </c>
      <c r="D36" s="8">
        <v>0</v>
      </c>
      <c r="E36" s="8">
        <f t="shared" si="11"/>
        <v>0</v>
      </c>
      <c r="F36" s="8">
        <v>0</v>
      </c>
      <c r="G36" s="8">
        <v>0</v>
      </c>
      <c r="H36" s="8">
        <f t="shared" si="10"/>
        <v>0</v>
      </c>
    </row>
    <row r="37" spans="1:8" x14ac:dyDescent="0.2">
      <c r="A37" s="21"/>
      <c r="B37" s="23" t="s">
        <v>51</v>
      </c>
      <c r="C37" s="31">
        <f t="shared" ref="C37:H37" si="12">SUM(C32+C22+C14+C5)</f>
        <v>26104589.280000001</v>
      </c>
      <c r="D37" s="31">
        <f t="shared" si="12"/>
        <v>0</v>
      </c>
      <c r="E37" s="31">
        <f t="shared" si="12"/>
        <v>26104589.280000001</v>
      </c>
      <c r="F37" s="31">
        <f t="shared" si="12"/>
        <v>5898794.6900000004</v>
      </c>
      <c r="G37" s="31">
        <f t="shared" si="12"/>
        <v>5898794.6900000004</v>
      </c>
      <c r="H37" s="31">
        <f t="shared" si="12"/>
        <v>20205794.59</v>
      </c>
    </row>
    <row r="38" spans="1:8" x14ac:dyDescent="0.2">
      <c r="A38" s="15"/>
      <c r="B38" s="15"/>
      <c r="C38" s="15"/>
      <c r="D38" s="15"/>
      <c r="E38" s="15"/>
      <c r="F38" s="15"/>
      <c r="G38" s="15"/>
      <c r="H38" s="15"/>
    </row>
    <row r="39" spans="1:8" x14ac:dyDescent="0.2">
      <c r="A39" s="15" t="s">
        <v>127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5"/>
      <c r="B40" s="41" t="s">
        <v>144</v>
      </c>
      <c r="C40" s="40"/>
      <c r="D40" s="40"/>
      <c r="E40" s="41" t="s">
        <v>145</v>
      </c>
      <c r="F40" s="41"/>
      <c r="G40" s="15"/>
      <c r="H40" s="15"/>
    </row>
    <row r="41" spans="1:8" x14ac:dyDescent="0.2">
      <c r="B41" s="41"/>
      <c r="C41" s="40"/>
      <c r="D41" s="40"/>
      <c r="E41" s="41"/>
      <c r="F41" s="41"/>
    </row>
    <row r="42" spans="1:8" x14ac:dyDescent="0.2">
      <c r="B42" s="41"/>
      <c r="C42" s="40"/>
      <c r="D42" s="40"/>
      <c r="E42" s="41"/>
      <c r="F42" s="41"/>
    </row>
    <row r="43" spans="1:8" x14ac:dyDescent="0.2">
      <c r="B43" s="41"/>
      <c r="C43" s="40"/>
      <c r="D43" s="40"/>
      <c r="E43" s="41"/>
      <c r="F43" s="41"/>
    </row>
    <row r="44" spans="1:8" x14ac:dyDescent="0.2">
      <c r="B44" s="41" t="s">
        <v>146</v>
      </c>
      <c r="C44" s="40"/>
      <c r="D44" s="40"/>
      <c r="E44" s="41" t="s">
        <v>147</v>
      </c>
      <c r="F44" s="4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2022-04-20T15:25:27Z</cp:lastPrinted>
  <dcterms:created xsi:type="dcterms:W3CDTF">2014-02-10T03:37:14Z</dcterms:created>
  <dcterms:modified xsi:type="dcterms:W3CDTF">2022-04-20T15:26:07Z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