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F8327BB6-E53C-488F-9FCD-0C618BFF64EA}" xr6:coauthVersionLast="47" xr6:coauthVersionMax="47" xr10:uidLastSave="{00000000-0000-0000-0000-000000000000}"/>
  <bookViews>
    <workbookView xWindow="-120" yWindow="-120" windowWidth="29040" windowHeight="15840" tabRatio="885" activeTab="1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/>
  <c r="F54" i="4"/>
  <c r="D54" i="4"/>
  <c r="E52" i="4"/>
  <c r="H52" i="4" s="1"/>
  <c r="E50" i="4"/>
  <c r="H50" i="4" s="1"/>
  <c r="E48" i="4"/>
  <c r="H48" i="4" s="1"/>
  <c r="E46" i="4"/>
  <c r="H46" i="4" s="1"/>
  <c r="E44" i="4"/>
  <c r="H44" i="4" s="1"/>
  <c r="E42" i="4"/>
  <c r="H42" i="4" s="1"/>
  <c r="E40" i="4"/>
  <c r="H40" i="4" s="1"/>
  <c r="C54" i="4"/>
  <c r="G32" i="4"/>
  <c r="F32" i="4"/>
  <c r="H30" i="4"/>
  <c r="E30" i="4"/>
  <c r="E29" i="4"/>
  <c r="H29" i="4" s="1"/>
  <c r="E28" i="4"/>
  <c r="H28" i="4" s="1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E54" i="4" l="1"/>
  <c r="H32" i="4"/>
  <c r="H54" i="4"/>
  <c r="E32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E12" i="6"/>
  <c r="H76" i="6"/>
  <c r="H73" i="6"/>
  <c r="H72" i="6"/>
  <c r="H68" i="6"/>
  <c r="H64" i="6"/>
  <c r="H61" i="6"/>
  <c r="H60" i="6"/>
  <c r="H56" i="6"/>
  <c r="H52" i="6"/>
  <c r="H48" i="6"/>
  <c r="H45" i="6"/>
  <c r="H44" i="6"/>
  <c r="H41" i="6"/>
  <c r="H40" i="6"/>
  <c r="H37" i="6"/>
  <c r="H36" i="6"/>
  <c r="H21" i="6"/>
  <c r="H16" i="6"/>
  <c r="H12" i="6"/>
  <c r="H11" i="6"/>
  <c r="H8" i="6"/>
  <c r="E76" i="6"/>
  <c r="E75" i="6"/>
  <c r="H75" i="6" s="1"/>
  <c r="E74" i="6"/>
  <c r="H74" i="6" s="1"/>
  <c r="E73" i="6"/>
  <c r="E72" i="6"/>
  <c r="E71" i="6"/>
  <c r="H71" i="6" s="1"/>
  <c r="E70" i="6"/>
  <c r="H70" i="6" s="1"/>
  <c r="E68" i="6"/>
  <c r="E67" i="6"/>
  <c r="H67" i="6" s="1"/>
  <c r="E66" i="6"/>
  <c r="H66" i="6" s="1"/>
  <c r="E64" i="6"/>
  <c r="E63" i="6"/>
  <c r="H63" i="6" s="1"/>
  <c r="E62" i="6"/>
  <c r="H62" i="6" s="1"/>
  <c r="E61" i="6"/>
  <c r="E60" i="6"/>
  <c r="E59" i="6"/>
  <c r="H59" i="6" s="1"/>
  <c r="E58" i="6"/>
  <c r="H58" i="6" s="1"/>
  <c r="E56" i="6"/>
  <c r="E55" i="6"/>
  <c r="H55" i="6" s="1"/>
  <c r="E54" i="6"/>
  <c r="H54" i="6" s="1"/>
  <c r="E52" i="6"/>
  <c r="E51" i="6"/>
  <c r="H51" i="6" s="1"/>
  <c r="E50" i="6"/>
  <c r="H50" i="6" s="1"/>
  <c r="E49" i="6"/>
  <c r="H49" i="6" s="1"/>
  <c r="E48" i="6"/>
  <c r="E47" i="6"/>
  <c r="H47" i="6" s="1"/>
  <c r="E46" i="6"/>
  <c r="H46" i="6" s="1"/>
  <c r="E45" i="6"/>
  <c r="E44" i="6"/>
  <c r="E42" i="6"/>
  <c r="H42" i="6" s="1"/>
  <c r="E41" i="6"/>
  <c r="E40" i="6"/>
  <c r="E39" i="6"/>
  <c r="H39" i="6" s="1"/>
  <c r="E38" i="6"/>
  <c r="H38" i="6" s="1"/>
  <c r="E37" i="6"/>
  <c r="E36" i="6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C43" i="6"/>
  <c r="C33" i="6"/>
  <c r="E33" i="6" s="1"/>
  <c r="H33" i="6" s="1"/>
  <c r="C23" i="6"/>
  <c r="C13" i="6"/>
  <c r="C5" i="6"/>
  <c r="C42" i="5" l="1"/>
  <c r="E16" i="8"/>
  <c r="E53" i="6"/>
  <c r="H53" i="6" s="1"/>
  <c r="E43" i="6"/>
  <c r="H43" i="6" s="1"/>
  <c r="E23" i="6"/>
  <c r="H23" i="6" s="1"/>
  <c r="E13" i="6"/>
  <c r="H13" i="6" s="1"/>
  <c r="C77" i="6"/>
  <c r="H16" i="5"/>
  <c r="H36" i="5"/>
  <c r="H25" i="5"/>
  <c r="D77" i="6"/>
  <c r="F77" i="6"/>
  <c r="G77" i="6"/>
  <c r="E36" i="5"/>
  <c r="H38" i="5"/>
  <c r="H6" i="8"/>
  <c r="H16" i="8" s="1"/>
  <c r="E6" i="5"/>
  <c r="H13" i="5"/>
  <c r="H6" i="5" s="1"/>
  <c r="E5" i="6"/>
  <c r="D42" i="5"/>
  <c r="F42" i="5"/>
  <c r="G42" i="5"/>
  <c r="E25" i="5"/>
  <c r="E16" i="5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<sst xmlns="http://schemas.openxmlformats.org/spreadsheetml/2006/main" count="229" uniqueCount="150">
  <si>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</si>
  <si>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</si>
  <si>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</si>
  <si>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</si>
  <si>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</si>
  <si>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</si>
  <si>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</si>
  <si>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</si>
  <si>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</si>
  <si>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</si>
  <si>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</si>
  <si>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</si>
  <si>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</si>
  <si>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</si>
  <si>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</si>
  <si>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</si>
  <si>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</si>
  <si>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</si>
  <si>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</si>
  <si>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</si>
  <si>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</si>
  <si>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</si>
  <si>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</si>
  <si>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</si>
  <si>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</si>
  <si>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</si>
  <si>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</si>
  <si>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</si>
  <si>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</si>
  <si>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</si>
  <si>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</si>
  <si>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</si>
  <si>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</si>
  <si>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</si>
  <si>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</si>
  <si>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</si>
  <si>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</si>
  <si>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</si>
  <si>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</si>
  <si>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</si>
  <si>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</si>
  <si>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</si>
  <si>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</si>
  <si>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</si>
  <si>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</si>
  <si>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</si>
  <si>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</si>
  <si>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</si>
  <si>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</si>
  <si>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</si>
  <si>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</si>
  <si>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</si>
  <si>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</si>
  <si>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</si>
  <si>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</si>
  <si>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</si>
  <si>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</si>
  <si>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</si>
  <si>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</si>
  <si>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</si>
  <si>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</si>
  <si>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</si>
  <si>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</si>
  <si>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</si>
  <si>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</si>
  <si>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</si>
  <si>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</si>
  <si>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</si>
  <si>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</si>
  <si>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</si>
  <si>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</si>
  <si>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</si>
  <si>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</si>
  <si>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</si>
  <si>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</si>
  <si>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</si>
  <si>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</si>
  <si>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</si>
  <si>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</si>
  <si>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</si>
  <si>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</si>
  <si>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</si>
  <si>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</si>
  <si>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</si>
  <si>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</si>
  <si>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</si>
  <si>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</si>
  <si>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</si>
  <si>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</si>
  <si>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</si>
  <si>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</si>
  <si>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</si>
  <si>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</si>
  <si>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</si>
  <si>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</si>
  <si>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</si>
  <si>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</si>
  <si>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</si>
  <si>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</si>
  <si>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</si>
  <si>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</si>
  <si>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</si>
  <si>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</si>
  <si>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</si>
  <si>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</si>
  <si>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</si>
  <si>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</si>
  <si>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</si>
  <si>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</si>
  <si>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</si>
  <si>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</si>
  <si>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</si>
  <si>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</si>
  <si>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</si>
  <si>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</si>
  <si>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</si>
  <si>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</si>
  <si>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</si>
  <si>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</si>
  <si>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</si>
  <si>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</si>
  <si>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</si>
  <si>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</si>
  <si>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</si>
  <si>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</si>
  <si>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</si>
  <si>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</si>
  <si>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</si>
  <si>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Municipal de Agua Potable y Alcantarillado para el Municipio de Salvatierra, Gto.
Estado Analítico del Ejercicio del Presupuesto de Egresos
Clasificación por Objeto del Gasto(Capítulo y Concepto)
Del 1 de Enero AL 31 DE DICIEMBRE DEL 2021</t>
  </si>
  <si>
    <t>Sistema Municipal de Agua Potable y Alcantarillado para el Municipio de Salvatierra, Gto.
Estado Analítico del Ejercicio del Presupuesto de Egresos
Clasificación Ecónomica (Por Tipo de Gasto)
Del 1 de Enero AL 31 DE DICIEMBRE DEL 2021</t>
  </si>
  <si>
    <t>DIRECCION GENERAL</t>
  </si>
  <si>
    <t>ADMINISTRACION</t>
  </si>
  <si>
    <t>CULTURA DEL AGUA</t>
  </si>
  <si>
    <t>COMERCIALIZACION</t>
  </si>
  <si>
    <t>COM. RURALES</t>
  </si>
  <si>
    <t>PRODUCCION</t>
  </si>
  <si>
    <t>ALCANTARILLADO</t>
  </si>
  <si>
    <t>REDES DE AGUA</t>
  </si>
  <si>
    <t>PLANTA DE TRATAMIENTO</t>
  </si>
  <si>
    <t>Sistema Municipal de Agua Potable y Alcantarillado para el Municipio de Salvatierra, Gto.
Estado Analítico del Ejercicio del Presupuesto de Egresos
Clasificación Administrativa
Del 1 de Enero AL 31 DE DICIEMBRE DEL 2021</t>
  </si>
  <si>
    <t>Gobierno (Federal/Estatal/Municipal) de Sistema Municipal de Agua Potable y Alcantarillado para el Municipio de Salvatierra, Gto.
Estado Analítico del Ejercicio del Presupuesto de Egresos
Clasificación Administrativa
Del 1 de Enero AL 31 DE DICIEMBRE DEL 2021</t>
  </si>
  <si>
    <t>Sector Paraestatal del Gobierno (Federal/Estatal/Municipal) de Sistema Municipal de Agua Potable y Alcantarillado para el Municipio de Salvatierra, Gto.
Estado Analítico del Ejercicio del Presupuesto de Egresos
Clasificación Administrativa
Del 1 de Enero AL 31 DE DICIEMBRE DEL 2021</t>
  </si>
  <si>
    <t>Sistema Municipal de Agua Potable y Alcantarillado para el Municipio de Salvatierra, Gto.
Estado Análitico del Ejercicio del Presupuesto de Egresos
Clasificación Funcional (Finalidad y Función)
Del 1 de Enero AL 31 DE DICIEMBRE DEL 2021</t>
  </si>
  <si>
    <t>Bajo protesta de decir verdad declaramos que los Estados Financieros y sus notas, son razonablemente correctos y son responsabilidad del emisor.</t>
  </si>
  <si>
    <t>REVISÓ</t>
  </si>
  <si>
    <t>AUTORIZÓ</t>
  </si>
  <si>
    <t>ING AGUSTIN ROSILLO CHAVEZ</t>
  </si>
  <si>
    <t>LIC. GERMÁN CERVANTES VEGA</t>
  </si>
  <si>
    <t xml:space="preserve">                          ELABORÓ</t>
  </si>
  <si>
    <t xml:space="preserve">              LIC MARIA GEORGINA OSORNIO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</si>
</sst>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9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6" fillId="2" borderId="0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16" xfId="9" applyFont="1" applyFill="1" applyBorder="1" applyAlignment="1" applyProtection="1">
      <alignment horizontal="center" vertical="center" wrapText="1"/>
      <protection locked="0"/>
    </xf>
    <xf numFmtId="0" fontId="6" fillId="2" borderId="17" xfId="9" applyFont="1" applyFill="1" applyBorder="1" applyAlignment="1" applyProtection="1">
      <alignment horizontal="center" vertical="center" wrapText="1"/>
      <protection locked="0"/>
    </xf>
    <xf numFmtId="0" fontId="6" fillId="2" borderId="18" xfId="9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6" fillId="2" borderId="20" xfId="9" applyFont="1" applyFill="1" applyBorder="1" applyAlignment="1" applyProtection="1">
      <alignment horizontal="center" vertical="center" wrapText="1"/>
      <protection locked="0"/>
    </xf>
    <xf numFmtId="0" fontId="6" fillId="2" borderId="21" xfId="9" applyFont="1" applyFill="1" applyBorder="1" applyAlignment="1">
      <alignment horizontal="center" vertical="center"/>
    </xf>
    <xf numFmtId="4" fontId="6" fillId="2" borderId="22" xfId="9" applyNumberFormat="1" applyFont="1" applyFill="1" applyBorder="1" applyAlignment="1">
      <alignment horizontal="center" vertical="center" wrapText="1"/>
    </xf>
    <xf numFmtId="0" fontId="6" fillId="2" borderId="19" xfId="9" applyFont="1" applyFill="1" applyBorder="1" applyAlignment="1">
      <alignment horizontal="center" vertical="center"/>
    </xf>
    <xf numFmtId="4" fontId="6" fillId="2" borderId="23" xfId="9" applyNumberFormat="1" applyFont="1" applyFill="1" applyBorder="1" applyAlignment="1">
      <alignment horizontal="center" vertical="center" wrapText="1"/>
    </xf>
    <xf numFmtId="0" fontId="6" fillId="2" borderId="24" xfId="9" applyFont="1" applyFill="1" applyBorder="1" applyAlignment="1">
      <alignment horizontal="center" vertical="center"/>
    </xf>
    <xf numFmtId="0" fontId="6" fillId="2" borderId="25" xfId="9" applyNumberFormat="1" applyFont="1" applyFill="1" applyBorder="1" applyAlignment="1">
      <alignment horizontal="center" vertical="center" wrapText="1"/>
    </xf>
    <xf numFmtId="0" fontId="0" fillId="0" borderId="21" xfId="0" applyBorder="1" applyProtection="1">
      <protection locked="0"/>
    </xf>
    <xf numFmtId="4" fontId="2" fillId="0" borderId="22" xfId="9" applyNumberFormat="1" applyFont="1" applyFill="1" applyBorder="1" applyAlignment="1">
      <alignment horizontal="center" vertical="center" wrapText="1"/>
    </xf>
    <xf numFmtId="0" fontId="0" fillId="0" borderId="19" xfId="0" applyBorder="1" applyProtection="1">
      <protection locked="0"/>
    </xf>
    <xf numFmtId="4" fontId="2" fillId="0" borderId="26" xfId="0" applyNumberFormat="1" applyFont="1" applyFill="1" applyBorder="1" applyProtection="1">
      <protection locked="0"/>
    </xf>
    <xf numFmtId="4" fontId="2" fillId="0" borderId="23" xfId="0" applyNumberFormat="1" applyFont="1" applyFill="1" applyBorder="1" applyProtection="1">
      <protection locked="0"/>
    </xf>
    <xf numFmtId="0" fontId="0" fillId="0" borderId="27" xfId="0" applyBorder="1" applyProtection="1">
      <protection locked="0"/>
    </xf>
    <xf numFmtId="4" fontId="6" fillId="0" borderId="25" xfId="0" applyNumberFormat="1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6" fillId="2" borderId="27" xfId="9" applyFont="1" applyFill="1" applyBorder="1" applyAlignment="1" applyProtection="1">
      <alignment horizontal="center" vertical="center" wrapText="1"/>
      <protection locked="0"/>
    </xf>
    <xf numFmtId="0" fontId="6" fillId="2" borderId="28" xfId="9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" fontId="0" fillId="0" borderId="22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4" fontId="0" fillId="0" borderId="23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9" xfId="0" applyBorder="1" applyProtection="1">
      <protection locked="0"/>
    </xf>
    <xf numFmtId="0" fontId="6" fillId="0" borderId="30" xfId="0" applyFont="1" applyFill="1" applyBorder="1" applyAlignment="1" applyProtection="1">
      <alignment horizontal="left"/>
      <protection locked="0"/>
    </xf>
    <xf numFmtId="4" fontId="6" fillId="0" borderId="31" xfId="0" applyNumberFormat="1" applyFont="1" applyFill="1" applyBorder="1" applyProtection="1">
      <protection locked="0"/>
    </xf>
    <xf numFmtId="4" fontId="6" fillId="0" borderId="32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1333500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F77338-D388-4C6F-9A59-C0C8BA784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7150"/>
          <a:ext cx="16478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1129030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FE4763-E85D-4CBE-B8AC-59AABA4AD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95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1129030</xdr:colOff>
      <xdr:row>0</xdr:row>
      <xdr:rowOff>523875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B74CB8-7CFA-4A60-A6AD-97B8C9901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955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76200</xdr:rowOff>
    </xdr:from>
    <xdr:to>
      <xdr:col>1</xdr:col>
      <xdr:colOff>1129030</xdr:colOff>
      <xdr:row>20</xdr:row>
      <xdr:rowOff>466725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5E0A71-4877-4BE6-9644-8E1CA0F75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3775"/>
          <a:ext cx="1290955" cy="390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</xdr:col>
      <xdr:colOff>933450</xdr:colOff>
      <xdr:row>35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112B11-27CC-4558-B1AD-3F32E615B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29325"/>
          <a:ext cx="1095375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1590675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855B49-40D7-44B0-A2A3-57A40A534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6690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showGridLines="0" topLeftCell="A7" zoomScaleNormal="100" workbookViewId="0">
      <selection activeCell="F19" sqref="F19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9.25" customHeight="1" x14ac:dyDescent="0.2">
      <c r="A1" s="50" t="s">
        <v>128</v>
      </c>
      <c r="B1" s="51"/>
      <c r="C1" s="51"/>
      <c r="D1" s="51"/>
      <c r="E1" s="51"/>
      <c r="F1" s="51"/>
      <c r="G1" s="51"/>
      <c r="H1" s="52"/>
    </row>
    <row r="2" spans="1:8" x14ac:dyDescent="0.2">
      <c r="A2" s="55" t="s">
        <v>54</v>
      </c>
      <c r="B2" s="56"/>
      <c r="C2" s="50" t="s">
        <v>60</v>
      </c>
      <c r="D2" s="51"/>
      <c r="E2" s="51"/>
      <c r="F2" s="51"/>
      <c r="G2" s="52"/>
      <c r="H2" s="53" t="s">
        <v>59</v>
      </c>
    </row>
    <row r="3" spans="1:8" ht="24.95" customHeight="1" x14ac:dyDescent="0.2">
      <c r="A3" s="57"/>
      <c r="B3" s="58"/>
      <c r="C3" s="45" t="s">
        <v>55</v>
      </c>
      <c r="D3" s="45" t="s">
        <v>125</v>
      </c>
      <c r="E3" s="45" t="s">
        <v>56</v>
      </c>
      <c r="F3" s="45" t="s">
        <v>57</v>
      </c>
      <c r="G3" s="45" t="s">
        <v>58</v>
      </c>
      <c r="H3" s="54"/>
    </row>
    <row r="4" spans="1:8" x14ac:dyDescent="0.2">
      <c r="A4" s="59"/>
      <c r="B4" s="60"/>
      <c r="C4" s="46">
        <v>1</v>
      </c>
      <c r="D4" s="46">
        <v>2</v>
      </c>
      <c r="E4" s="46" t="s">
        <v>126</v>
      </c>
      <c r="F4" s="46">
        <v>4</v>
      </c>
      <c r="G4" s="46">
        <v>5</v>
      </c>
      <c r="H4" s="46" t="s">
        <v>127</v>
      </c>
    </row>
    <row r="5" spans="1:8" x14ac:dyDescent="0.2">
      <c r="A5" s="41" t="s">
        <v>61</v>
      </c>
      <c r="B5" s="6"/>
      <c r="C5" s="11">
        <f>SUM(C6:C12)</f>
        <v>11443193.68</v>
      </c>
      <c r="D5" s="11">
        <f>SUM(D6:D12)</f>
        <v>411252.84</v>
      </c>
      <c r="E5" s="11">
        <f>C5+D5</f>
        <v>11854446.52</v>
      </c>
      <c r="F5" s="11">
        <f>SUM(F6:F12)</f>
        <v>9895115.709999999</v>
      </c>
      <c r="G5" s="11">
        <f>SUM(G6:G12)</f>
        <v>9895115.709999999</v>
      </c>
      <c r="H5" s="11">
        <f>E5-F5</f>
        <v>1959330.8100000005</v>
      </c>
    </row>
    <row r="6" spans="1:8" x14ac:dyDescent="0.2">
      <c r="A6" s="42">
        <v>1100</v>
      </c>
      <c r="B6" s="8" t="s">
        <v>70</v>
      </c>
      <c r="C6" s="12">
        <v>6505567.4199999999</v>
      </c>
      <c r="D6" s="12">
        <v>-248820.39</v>
      </c>
      <c r="E6" s="12">
        <f t="shared" ref="E6:E69" si="0">C6+D6</f>
        <v>6256747.0300000003</v>
      </c>
      <c r="F6" s="12">
        <v>5468857.5099999998</v>
      </c>
      <c r="G6" s="12">
        <v>5468857.5099999998</v>
      </c>
      <c r="H6" s="12">
        <f t="shared" ref="H6:H69" si="1">E6-F6</f>
        <v>787889.52000000048</v>
      </c>
    </row>
    <row r="7" spans="1:8" x14ac:dyDescent="0.2">
      <c r="A7" s="42">
        <v>1200</v>
      </c>
      <c r="B7" s="8" t="s">
        <v>71</v>
      </c>
      <c r="C7" s="12">
        <v>0</v>
      </c>
      <c r="D7" s="12">
        <v>344580.39</v>
      </c>
      <c r="E7" s="12">
        <f t="shared" si="0"/>
        <v>344580.39</v>
      </c>
      <c r="F7" s="12">
        <v>333699.31</v>
      </c>
      <c r="G7" s="12">
        <v>333699.31</v>
      </c>
      <c r="H7" s="12">
        <f t="shared" si="1"/>
        <v>10881.080000000016</v>
      </c>
    </row>
    <row r="8" spans="1:8" x14ac:dyDescent="0.2">
      <c r="A8" s="42">
        <v>1300</v>
      </c>
      <c r="B8" s="8" t="s">
        <v>72</v>
      </c>
      <c r="C8" s="12">
        <v>1888918.83</v>
      </c>
      <c r="D8" s="12">
        <v>182638.53</v>
      </c>
      <c r="E8" s="12">
        <f t="shared" si="0"/>
        <v>2071557.36</v>
      </c>
      <c r="F8" s="12">
        <v>1694636.63</v>
      </c>
      <c r="G8" s="12">
        <v>1694636.63</v>
      </c>
      <c r="H8" s="12">
        <f t="shared" si="1"/>
        <v>376920.73000000021</v>
      </c>
    </row>
    <row r="9" spans="1:8" x14ac:dyDescent="0.2">
      <c r="A9" s="42">
        <v>1400</v>
      </c>
      <c r="B9" s="8" t="s">
        <v>35</v>
      </c>
      <c r="C9" s="12">
        <v>1284092.54</v>
      </c>
      <c r="D9" s="12">
        <v>166832.44</v>
      </c>
      <c r="E9" s="12">
        <f t="shared" si="0"/>
        <v>1450924.98</v>
      </c>
      <c r="F9" s="12">
        <v>1184328.07</v>
      </c>
      <c r="G9" s="12">
        <v>1184328.07</v>
      </c>
      <c r="H9" s="12">
        <f t="shared" si="1"/>
        <v>266596.90999999992</v>
      </c>
    </row>
    <row r="10" spans="1:8" x14ac:dyDescent="0.2">
      <c r="A10" s="42">
        <v>1500</v>
      </c>
      <c r="B10" s="8" t="s">
        <v>73</v>
      </c>
      <c r="C10" s="12">
        <v>1764614.89</v>
      </c>
      <c r="D10" s="12">
        <v>-33978.129999999997</v>
      </c>
      <c r="E10" s="12">
        <f t="shared" si="0"/>
        <v>1730636.76</v>
      </c>
      <c r="F10" s="12">
        <v>1213594.19</v>
      </c>
      <c r="G10" s="12">
        <v>1213594.19</v>
      </c>
      <c r="H10" s="12">
        <f t="shared" si="1"/>
        <v>517042.57000000007</v>
      </c>
    </row>
    <row r="11" spans="1:8" x14ac:dyDescent="0.2">
      <c r="A11" s="42">
        <v>1600</v>
      </c>
      <c r="B11" s="8" t="s">
        <v>36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2">
        <v>1700</v>
      </c>
      <c r="B12" s="8" t="s">
        <v>74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1" t="s">
        <v>62</v>
      </c>
      <c r="B13" s="6"/>
      <c r="C13" s="12">
        <f>SUM(C14:C22)</f>
        <v>2248964.81</v>
      </c>
      <c r="D13" s="12">
        <f>SUM(D14:D22)</f>
        <v>127522.55000000002</v>
      </c>
      <c r="E13" s="12">
        <f t="shared" si="0"/>
        <v>2376487.36</v>
      </c>
      <c r="F13" s="12">
        <f>SUM(F14:F22)</f>
        <v>1379291.6600000001</v>
      </c>
      <c r="G13" s="12">
        <f>SUM(G14:G22)</f>
        <v>1340809.04</v>
      </c>
      <c r="H13" s="12">
        <f t="shared" si="1"/>
        <v>997195.69999999972</v>
      </c>
    </row>
    <row r="14" spans="1:8" x14ac:dyDescent="0.2">
      <c r="A14" s="42">
        <v>2100</v>
      </c>
      <c r="B14" s="8" t="s">
        <v>75</v>
      </c>
      <c r="C14" s="12">
        <v>243440.7</v>
      </c>
      <c r="D14" s="12">
        <v>-5055.84</v>
      </c>
      <c r="E14" s="12">
        <f t="shared" si="0"/>
        <v>238384.86000000002</v>
      </c>
      <c r="F14" s="12">
        <v>148988.62</v>
      </c>
      <c r="G14" s="12">
        <v>148988.62</v>
      </c>
      <c r="H14" s="12">
        <f t="shared" si="1"/>
        <v>89396.24000000002</v>
      </c>
    </row>
    <row r="15" spans="1:8" x14ac:dyDescent="0.2">
      <c r="A15" s="42">
        <v>2200</v>
      </c>
      <c r="B15" s="8" t="s">
        <v>76</v>
      </c>
      <c r="C15" s="12">
        <v>25000</v>
      </c>
      <c r="D15" s="12">
        <v>47865.94</v>
      </c>
      <c r="E15" s="12">
        <f t="shared" si="0"/>
        <v>72865.94</v>
      </c>
      <c r="F15" s="12">
        <v>63067.27</v>
      </c>
      <c r="G15" s="12">
        <v>62534.65</v>
      </c>
      <c r="H15" s="12">
        <f t="shared" si="1"/>
        <v>9798.6700000000055</v>
      </c>
    </row>
    <row r="16" spans="1:8" x14ac:dyDescent="0.2">
      <c r="A16" s="42">
        <v>2300</v>
      </c>
      <c r="B16" s="8" t="s">
        <v>77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42">
        <v>2400</v>
      </c>
      <c r="B17" s="8" t="s">
        <v>78</v>
      </c>
      <c r="C17" s="12">
        <v>1158374.1100000001</v>
      </c>
      <c r="D17" s="12">
        <v>-290282.69</v>
      </c>
      <c r="E17" s="12">
        <f t="shared" si="0"/>
        <v>868091.42000000016</v>
      </c>
      <c r="F17" s="12">
        <v>419362.08</v>
      </c>
      <c r="G17" s="12">
        <v>419362.08</v>
      </c>
      <c r="H17" s="12">
        <f t="shared" si="1"/>
        <v>448729.34000000014</v>
      </c>
    </row>
    <row r="18" spans="1:8" x14ac:dyDescent="0.2">
      <c r="A18" s="42">
        <v>2500</v>
      </c>
      <c r="B18" s="8" t="s">
        <v>79</v>
      </c>
      <c r="C18" s="12">
        <v>180000</v>
      </c>
      <c r="D18" s="12">
        <v>443538.55</v>
      </c>
      <c r="E18" s="12">
        <f t="shared" si="0"/>
        <v>623538.55000000005</v>
      </c>
      <c r="F18" s="12">
        <v>496527.55</v>
      </c>
      <c r="G18" s="12">
        <v>458577.55</v>
      </c>
      <c r="H18" s="12">
        <f t="shared" si="1"/>
        <v>127011.00000000006</v>
      </c>
    </row>
    <row r="19" spans="1:8" x14ac:dyDescent="0.2">
      <c r="A19" s="42">
        <v>2600</v>
      </c>
      <c r="B19" s="8" t="s">
        <v>80</v>
      </c>
      <c r="C19" s="12">
        <v>371900</v>
      </c>
      <c r="D19" s="12">
        <v>-32258.89</v>
      </c>
      <c r="E19" s="12">
        <f t="shared" si="0"/>
        <v>339641.11</v>
      </c>
      <c r="F19" s="12">
        <v>239403.01</v>
      </c>
      <c r="G19" s="12">
        <v>239403.01</v>
      </c>
      <c r="H19" s="12">
        <f t="shared" si="1"/>
        <v>100238.09999999998</v>
      </c>
    </row>
    <row r="20" spans="1:8" x14ac:dyDescent="0.2">
      <c r="A20" s="42">
        <v>2700</v>
      </c>
      <c r="B20" s="8" t="s">
        <v>81</v>
      </c>
      <c r="C20" s="12">
        <v>66700</v>
      </c>
      <c r="D20" s="12">
        <v>-1710</v>
      </c>
      <c r="E20" s="12">
        <f t="shared" si="0"/>
        <v>64990</v>
      </c>
      <c r="F20" s="12">
        <v>4681.04</v>
      </c>
      <c r="G20" s="12">
        <v>4681.04</v>
      </c>
      <c r="H20" s="12">
        <f t="shared" si="1"/>
        <v>60308.959999999999</v>
      </c>
    </row>
    <row r="21" spans="1:8" x14ac:dyDescent="0.2">
      <c r="A21" s="42">
        <v>2800</v>
      </c>
      <c r="B21" s="8" t="s">
        <v>82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42">
        <v>2900</v>
      </c>
      <c r="B22" s="8" t="s">
        <v>83</v>
      </c>
      <c r="C22" s="12">
        <v>203550</v>
      </c>
      <c r="D22" s="12">
        <v>-34574.519999999997</v>
      </c>
      <c r="E22" s="12">
        <f t="shared" si="0"/>
        <v>168975.48</v>
      </c>
      <c r="F22" s="12">
        <v>7262.09</v>
      </c>
      <c r="G22" s="12">
        <v>7262.09</v>
      </c>
      <c r="H22" s="12">
        <f t="shared" si="1"/>
        <v>161713.39000000001</v>
      </c>
    </row>
    <row r="23" spans="1:8" x14ac:dyDescent="0.2">
      <c r="A23" s="41" t="s">
        <v>63</v>
      </c>
      <c r="B23" s="6"/>
      <c r="C23" s="12">
        <f>SUM(C24:C32)</f>
        <v>9893981.5099999998</v>
      </c>
      <c r="D23" s="12">
        <f>SUM(D24:D32)</f>
        <v>141481.09000000003</v>
      </c>
      <c r="E23" s="12">
        <f t="shared" si="0"/>
        <v>10035462.6</v>
      </c>
      <c r="F23" s="12">
        <f>SUM(F24:F32)</f>
        <v>9579462.8199999984</v>
      </c>
      <c r="G23" s="12">
        <f>SUM(G24:G32)</f>
        <v>9526002.6899999995</v>
      </c>
      <c r="H23" s="12">
        <f t="shared" si="1"/>
        <v>455999.78000000119</v>
      </c>
    </row>
    <row r="24" spans="1:8" x14ac:dyDescent="0.2">
      <c r="A24" s="42">
        <v>3100</v>
      </c>
      <c r="B24" s="8" t="s">
        <v>84</v>
      </c>
      <c r="C24" s="12">
        <v>7862000</v>
      </c>
      <c r="D24" s="12">
        <v>74854.11</v>
      </c>
      <c r="E24" s="12">
        <f t="shared" si="0"/>
        <v>7936854.1100000003</v>
      </c>
      <c r="F24" s="12">
        <v>7874287.8899999997</v>
      </c>
      <c r="G24" s="12">
        <v>7874287.8899999997</v>
      </c>
      <c r="H24" s="12">
        <f t="shared" si="1"/>
        <v>62566.220000000671</v>
      </c>
    </row>
    <row r="25" spans="1:8" x14ac:dyDescent="0.2">
      <c r="A25" s="42">
        <v>3200</v>
      </c>
      <c r="B25" s="8" t="s">
        <v>85</v>
      </c>
      <c r="C25" s="12">
        <v>315500</v>
      </c>
      <c r="D25" s="12">
        <v>-118328.94</v>
      </c>
      <c r="E25" s="12">
        <f t="shared" si="0"/>
        <v>197171.06</v>
      </c>
      <c r="F25" s="12">
        <v>146830.6</v>
      </c>
      <c r="G25" s="12">
        <v>137638.6</v>
      </c>
      <c r="H25" s="12">
        <f t="shared" si="1"/>
        <v>50340.459999999992</v>
      </c>
    </row>
    <row r="26" spans="1:8" x14ac:dyDescent="0.2">
      <c r="A26" s="42">
        <v>3300</v>
      </c>
      <c r="B26" s="8" t="s">
        <v>86</v>
      </c>
      <c r="C26" s="12">
        <v>187000</v>
      </c>
      <c r="D26" s="12">
        <v>-7019.54</v>
      </c>
      <c r="E26" s="12">
        <f t="shared" si="0"/>
        <v>179980.46</v>
      </c>
      <c r="F26" s="12">
        <v>145388.62</v>
      </c>
      <c r="G26" s="12">
        <v>145388.62</v>
      </c>
      <c r="H26" s="12">
        <f t="shared" si="1"/>
        <v>34591.839999999997</v>
      </c>
    </row>
    <row r="27" spans="1:8" x14ac:dyDescent="0.2">
      <c r="A27" s="42">
        <v>3400</v>
      </c>
      <c r="B27" s="8" t="s">
        <v>87</v>
      </c>
      <c r="C27" s="12">
        <v>45000</v>
      </c>
      <c r="D27" s="12">
        <v>0</v>
      </c>
      <c r="E27" s="12">
        <f t="shared" si="0"/>
        <v>45000</v>
      </c>
      <c r="F27" s="12">
        <v>37881.06</v>
      </c>
      <c r="G27" s="12">
        <v>34258.58</v>
      </c>
      <c r="H27" s="12">
        <f t="shared" si="1"/>
        <v>7118.9400000000023</v>
      </c>
    </row>
    <row r="28" spans="1:8" x14ac:dyDescent="0.2">
      <c r="A28" s="42">
        <v>3500</v>
      </c>
      <c r="B28" s="8" t="s">
        <v>88</v>
      </c>
      <c r="C28" s="12">
        <v>1062182.31</v>
      </c>
      <c r="D28" s="12">
        <v>-222142.87</v>
      </c>
      <c r="E28" s="12">
        <f t="shared" si="0"/>
        <v>840039.44000000006</v>
      </c>
      <c r="F28" s="12">
        <v>607480.64</v>
      </c>
      <c r="G28" s="12">
        <v>566834.99</v>
      </c>
      <c r="H28" s="12">
        <f t="shared" si="1"/>
        <v>232558.80000000005</v>
      </c>
    </row>
    <row r="29" spans="1:8" x14ac:dyDescent="0.2">
      <c r="A29" s="42">
        <v>3600</v>
      </c>
      <c r="B29" s="8" t="s">
        <v>89</v>
      </c>
      <c r="C29" s="12">
        <v>30000</v>
      </c>
      <c r="D29" s="12">
        <v>0</v>
      </c>
      <c r="E29" s="12">
        <f t="shared" si="0"/>
        <v>30000</v>
      </c>
      <c r="F29" s="12">
        <v>28441.94</v>
      </c>
      <c r="G29" s="12">
        <v>28441.94</v>
      </c>
      <c r="H29" s="12">
        <f t="shared" si="1"/>
        <v>1558.0600000000013</v>
      </c>
    </row>
    <row r="30" spans="1:8" x14ac:dyDescent="0.2">
      <c r="A30" s="42">
        <v>3700</v>
      </c>
      <c r="B30" s="8" t="s">
        <v>90</v>
      </c>
      <c r="C30" s="12">
        <v>48500</v>
      </c>
      <c r="D30" s="12">
        <v>-5244.76</v>
      </c>
      <c r="E30" s="12">
        <f t="shared" si="0"/>
        <v>43255.24</v>
      </c>
      <c r="F30" s="12">
        <v>4420.8100000000004</v>
      </c>
      <c r="G30" s="12">
        <v>4420.8100000000004</v>
      </c>
      <c r="H30" s="12">
        <f t="shared" si="1"/>
        <v>38834.43</v>
      </c>
    </row>
    <row r="31" spans="1:8" x14ac:dyDescent="0.2">
      <c r="A31" s="42">
        <v>3800</v>
      </c>
      <c r="B31" s="8" t="s">
        <v>91</v>
      </c>
      <c r="C31" s="12">
        <v>50000</v>
      </c>
      <c r="D31" s="12">
        <v>-30000</v>
      </c>
      <c r="E31" s="12">
        <f t="shared" si="0"/>
        <v>20000</v>
      </c>
      <c r="F31" s="12">
        <v>700</v>
      </c>
      <c r="G31" s="12">
        <v>700</v>
      </c>
      <c r="H31" s="12">
        <f t="shared" si="1"/>
        <v>19300</v>
      </c>
    </row>
    <row r="32" spans="1:8" x14ac:dyDescent="0.2">
      <c r="A32" s="42">
        <v>3900</v>
      </c>
      <c r="B32" s="8" t="s">
        <v>19</v>
      </c>
      <c r="C32" s="12">
        <v>293799.2</v>
      </c>
      <c r="D32" s="12">
        <v>449363.09</v>
      </c>
      <c r="E32" s="12">
        <f t="shared" si="0"/>
        <v>743162.29</v>
      </c>
      <c r="F32" s="12">
        <v>734031.26</v>
      </c>
      <c r="G32" s="12">
        <v>734031.26</v>
      </c>
      <c r="H32" s="12">
        <f t="shared" si="1"/>
        <v>9131.0300000000279</v>
      </c>
    </row>
    <row r="33" spans="1:8" x14ac:dyDescent="0.2">
      <c r="A33" s="41" t="s">
        <v>64</v>
      </c>
      <c r="B33" s="6"/>
      <c r="C33" s="12">
        <f>SUM(C34:C42)</f>
        <v>0</v>
      </c>
      <c r="D33" s="12">
        <f>SUM(D34:D42)</f>
        <v>0</v>
      </c>
      <c r="E33" s="12">
        <f t="shared" si="0"/>
        <v>0</v>
      </c>
      <c r="F33" s="12">
        <f>SUM(F34:F42)</f>
        <v>0</v>
      </c>
      <c r="G33" s="12">
        <f>SUM(G34:G42)</f>
        <v>0</v>
      </c>
      <c r="H33" s="12">
        <f t="shared" si="1"/>
        <v>0</v>
      </c>
    </row>
    <row r="34" spans="1:8" x14ac:dyDescent="0.2">
      <c r="A34" s="42">
        <v>4100</v>
      </c>
      <c r="B34" s="8" t="s">
        <v>92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42">
        <v>4200</v>
      </c>
      <c r="B35" s="8" t="s">
        <v>93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42">
        <v>4300</v>
      </c>
      <c r="B36" s="8" t="s">
        <v>94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42">
        <v>4400</v>
      </c>
      <c r="B37" s="8" t="s">
        <v>95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42">
        <v>4500</v>
      </c>
      <c r="B38" s="8" t="s">
        <v>41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42">
        <v>4600</v>
      </c>
      <c r="B39" s="8" t="s">
        <v>96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42">
        <v>4700</v>
      </c>
      <c r="B40" s="8" t="s">
        <v>97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42">
        <v>4800</v>
      </c>
      <c r="B41" s="8" t="s">
        <v>37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42">
        <v>4900</v>
      </c>
      <c r="B42" s="8" t="s">
        <v>98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41" t="s">
        <v>65</v>
      </c>
      <c r="B43" s="6"/>
      <c r="C43" s="12">
        <f>SUM(C44:C52)</f>
        <v>1126500</v>
      </c>
      <c r="D43" s="12">
        <f>SUM(D44:D52)</f>
        <v>697899.02</v>
      </c>
      <c r="E43" s="12">
        <f t="shared" si="0"/>
        <v>1824399.02</v>
      </c>
      <c r="F43" s="12">
        <f>SUM(F44:F52)</f>
        <v>1465299.13</v>
      </c>
      <c r="G43" s="12">
        <f>SUM(G44:G52)</f>
        <v>1465299.13</v>
      </c>
      <c r="H43" s="12">
        <f t="shared" si="1"/>
        <v>359099.89000000013</v>
      </c>
    </row>
    <row r="44" spans="1:8" x14ac:dyDescent="0.2">
      <c r="A44" s="42">
        <v>5100</v>
      </c>
      <c r="B44" s="8" t="s">
        <v>99</v>
      </c>
      <c r="C44" s="12">
        <v>129500</v>
      </c>
      <c r="D44" s="12">
        <v>-31535</v>
      </c>
      <c r="E44" s="12">
        <f t="shared" si="0"/>
        <v>97965</v>
      </c>
      <c r="F44" s="12">
        <v>16247.41</v>
      </c>
      <c r="G44" s="12">
        <v>16247.41</v>
      </c>
      <c r="H44" s="12">
        <f t="shared" si="1"/>
        <v>81717.59</v>
      </c>
    </row>
    <row r="45" spans="1:8" x14ac:dyDescent="0.2">
      <c r="A45" s="42">
        <v>5200</v>
      </c>
      <c r="B45" s="8" t="s">
        <v>100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42">
        <v>5300</v>
      </c>
      <c r="B46" s="8" t="s">
        <v>101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42">
        <v>5400</v>
      </c>
      <c r="B47" s="8" t="s">
        <v>102</v>
      </c>
      <c r="C47" s="12">
        <v>800000</v>
      </c>
      <c r="D47" s="12">
        <v>599306.81000000006</v>
      </c>
      <c r="E47" s="12">
        <f t="shared" si="0"/>
        <v>1399306.81</v>
      </c>
      <c r="F47" s="12">
        <v>1205172.4099999999</v>
      </c>
      <c r="G47" s="12">
        <v>1205172.4099999999</v>
      </c>
      <c r="H47" s="12">
        <f t="shared" si="1"/>
        <v>194134.40000000014</v>
      </c>
    </row>
    <row r="48" spans="1:8" x14ac:dyDescent="0.2">
      <c r="A48" s="42">
        <v>5500</v>
      </c>
      <c r="B48" s="8" t="s">
        <v>103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42">
        <v>5600</v>
      </c>
      <c r="B49" s="8" t="s">
        <v>104</v>
      </c>
      <c r="C49" s="12">
        <v>197000</v>
      </c>
      <c r="D49" s="12">
        <v>130127.21</v>
      </c>
      <c r="E49" s="12">
        <f t="shared" si="0"/>
        <v>327127.21000000002</v>
      </c>
      <c r="F49" s="12">
        <v>243879.31</v>
      </c>
      <c r="G49" s="12">
        <v>243879.31</v>
      </c>
      <c r="H49" s="12">
        <f t="shared" si="1"/>
        <v>83247.900000000023</v>
      </c>
    </row>
    <row r="50" spans="1:8" x14ac:dyDescent="0.2">
      <c r="A50" s="42">
        <v>5700</v>
      </c>
      <c r="B50" s="8" t="s">
        <v>105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42">
        <v>5800</v>
      </c>
      <c r="B51" s="8" t="s">
        <v>106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42">
        <v>5900</v>
      </c>
      <c r="B52" s="8" t="s">
        <v>107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41" t="s">
        <v>66</v>
      </c>
      <c r="B53" s="6"/>
      <c r="C53" s="12">
        <f>SUM(C54:C56)</f>
        <v>400000</v>
      </c>
      <c r="D53" s="12">
        <f>SUM(D54:D56)</f>
        <v>-399555.5</v>
      </c>
      <c r="E53" s="12">
        <f t="shared" si="0"/>
        <v>444.5</v>
      </c>
      <c r="F53" s="12">
        <f>SUM(F54:F56)</f>
        <v>0</v>
      </c>
      <c r="G53" s="12">
        <f>SUM(G54:G56)</f>
        <v>0</v>
      </c>
      <c r="H53" s="12">
        <f t="shared" si="1"/>
        <v>444.5</v>
      </c>
    </row>
    <row r="54" spans="1:8" x14ac:dyDescent="0.2">
      <c r="A54" s="42">
        <v>6100</v>
      </c>
      <c r="B54" s="8" t="s">
        <v>108</v>
      </c>
      <c r="C54" s="12">
        <v>400000</v>
      </c>
      <c r="D54" s="12">
        <v>-399555.5</v>
      </c>
      <c r="E54" s="12">
        <f t="shared" si="0"/>
        <v>444.5</v>
      </c>
      <c r="F54" s="12">
        <v>0</v>
      </c>
      <c r="G54" s="12">
        <v>0</v>
      </c>
      <c r="H54" s="12">
        <f t="shared" si="1"/>
        <v>444.5</v>
      </c>
    </row>
    <row r="55" spans="1:8" x14ac:dyDescent="0.2">
      <c r="A55" s="42">
        <v>6200</v>
      </c>
      <c r="B55" s="8" t="s">
        <v>109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42">
        <v>6300</v>
      </c>
      <c r="B56" s="8" t="s">
        <v>110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41" t="s">
        <v>67</v>
      </c>
      <c r="B57" s="6"/>
      <c r="C57" s="12">
        <f>SUM(C58:C64)</f>
        <v>0</v>
      </c>
      <c r="D57" s="12">
        <f>SUM(D58:D64)</f>
        <v>0</v>
      </c>
      <c r="E57" s="12">
        <f t="shared" si="0"/>
        <v>0</v>
      </c>
      <c r="F57" s="12">
        <f>SUM(F58:F64)</f>
        <v>0</v>
      </c>
      <c r="G57" s="12">
        <f>SUM(G58:G64)</f>
        <v>0</v>
      </c>
      <c r="H57" s="12">
        <f t="shared" si="1"/>
        <v>0</v>
      </c>
    </row>
    <row r="58" spans="1:8" x14ac:dyDescent="0.2">
      <c r="A58" s="42">
        <v>7100</v>
      </c>
      <c r="B58" s="8" t="s">
        <v>111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42">
        <v>7200</v>
      </c>
      <c r="B59" s="8" t="s">
        <v>112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42">
        <v>7300</v>
      </c>
      <c r="B60" s="8" t="s">
        <v>113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42">
        <v>7400</v>
      </c>
      <c r="B61" s="8" t="s">
        <v>114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42">
        <v>7500</v>
      </c>
      <c r="B62" s="8" t="s">
        <v>115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42">
        <v>7600</v>
      </c>
      <c r="B63" s="8" t="s">
        <v>116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42">
        <v>7900</v>
      </c>
      <c r="B64" s="8" t="s">
        <v>117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41" t="s">
        <v>68</v>
      </c>
      <c r="B65" s="6"/>
      <c r="C65" s="12">
        <f>SUM(C66:C68)</f>
        <v>0</v>
      </c>
      <c r="D65" s="12">
        <f>SUM(D66:D68)</f>
        <v>0</v>
      </c>
      <c r="E65" s="12">
        <f t="shared" si="0"/>
        <v>0</v>
      </c>
      <c r="F65" s="12">
        <f>SUM(F66:F68)</f>
        <v>0</v>
      </c>
      <c r="G65" s="12">
        <f>SUM(G66:G68)</f>
        <v>0</v>
      </c>
      <c r="H65" s="12">
        <f t="shared" si="1"/>
        <v>0</v>
      </c>
    </row>
    <row r="66" spans="1:8" x14ac:dyDescent="0.2">
      <c r="A66" s="42">
        <v>8100</v>
      </c>
      <c r="B66" s="8" t="s">
        <v>38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42">
        <v>8300</v>
      </c>
      <c r="B67" s="8" t="s">
        <v>39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42">
        <v>8500</v>
      </c>
      <c r="B68" s="8" t="s">
        <v>40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41" t="s">
        <v>69</v>
      </c>
      <c r="B69" s="6"/>
      <c r="C69" s="12">
        <f>SUM(C70:C76)</f>
        <v>0</v>
      </c>
      <c r="D69" s="12">
        <f>SUM(D70:D76)</f>
        <v>0</v>
      </c>
      <c r="E69" s="12">
        <f t="shared" si="0"/>
        <v>0</v>
      </c>
      <c r="F69" s="12">
        <f>SUM(F70:F76)</f>
        <v>0</v>
      </c>
      <c r="G69" s="12">
        <f>SUM(G70:G76)</f>
        <v>0</v>
      </c>
      <c r="H69" s="12">
        <f t="shared" si="1"/>
        <v>0</v>
      </c>
    </row>
    <row r="70" spans="1:8" x14ac:dyDescent="0.2">
      <c r="A70" s="42">
        <v>9100</v>
      </c>
      <c r="B70" s="8" t="s">
        <v>118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42">
        <v>9200</v>
      </c>
      <c r="B71" s="8" t="s">
        <v>119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42">
        <v>9300</v>
      </c>
      <c r="B72" s="8" t="s">
        <v>120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42">
        <v>9400</v>
      </c>
      <c r="B73" s="8" t="s">
        <v>121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42">
        <v>9500</v>
      </c>
      <c r="B74" s="8" t="s">
        <v>122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42">
        <v>9600</v>
      </c>
      <c r="B75" s="8" t="s">
        <v>123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42">
        <v>9900</v>
      </c>
      <c r="B76" s="9" t="s">
        <v>124</v>
      </c>
      <c r="C76" s="13">
        <v>0</v>
      </c>
      <c r="D76" s="13">
        <v>0</v>
      </c>
      <c r="E76" s="13">
        <f t="shared" si="2"/>
        <v>0</v>
      </c>
      <c r="F76" s="13">
        <v>0</v>
      </c>
      <c r="G76" s="13">
        <v>0</v>
      </c>
      <c r="H76" s="13">
        <f t="shared" si="3"/>
        <v>0</v>
      </c>
    </row>
    <row r="77" spans="1:8" x14ac:dyDescent="0.2">
      <c r="A77" s="7"/>
      <c r="B77" s="10" t="s">
        <v>53</v>
      </c>
      <c r="C77" s="14">
        <f t="shared" ref="C77:H77" si="4">SUM(C5+C13+C23+C33+C43+C53+C57+C65+C69)</f>
        <v>25112640</v>
      </c>
      <c r="D77" s="14">
        <f t="shared" si="4"/>
        <v>978600</v>
      </c>
      <c r="E77" s="14">
        <f t="shared" si="4"/>
        <v>26091239.999999996</v>
      </c>
      <c r="F77" s="14">
        <f t="shared" si="4"/>
        <v>22319169.319999997</v>
      </c>
      <c r="G77" s="14">
        <f t="shared" si="4"/>
        <v>22227226.569999997</v>
      </c>
      <c r="H77" s="14">
        <f t="shared" si="4"/>
        <v>3772070.6800000016</v>
      </c>
    </row>
    <row r="78" spans="1:8" x14ac:dyDescent="0.2">
      <c r="A78" t="s">
        <v>143</v>
      </c>
      <c r="B78" s="47"/>
      <c r="C78" s="48"/>
      <c r="D78" s="48"/>
      <c r="E78" s="48"/>
      <c r="F78" s="48"/>
      <c r="G78" s="48"/>
    </row>
    <row r="79" spans="1:8" x14ac:dyDescent="0.2">
      <c r="A79" s="47"/>
      <c r="B79" s="47"/>
      <c r="C79" s="48"/>
      <c r="D79" s="48"/>
      <c r="E79" s="48"/>
      <c r="F79" s="48"/>
      <c r="G79" s="48"/>
    </row>
    <row r="80" spans="1:8" x14ac:dyDescent="0.2">
      <c r="A80" s="47"/>
      <c r="B80" s="47"/>
      <c r="C80" s="48"/>
      <c r="D80" s="48"/>
      <c r="E80" s="48"/>
      <c r="F80" s="48"/>
      <c r="G80" s="48"/>
    </row>
    <row r="81" spans="1:7" x14ac:dyDescent="0.2">
      <c r="A81" s="47"/>
      <c r="B81" s="47" t="s">
        <v>148</v>
      </c>
      <c r="C81" s="47" t="s">
        <v>144</v>
      </c>
      <c r="D81" s="48"/>
      <c r="E81" s="48"/>
      <c r="F81" s="48" t="s">
        <v>145</v>
      </c>
      <c r="G81" s="48"/>
    </row>
    <row r="82" spans="1:7" x14ac:dyDescent="0.2">
      <c r="A82" s="47"/>
      <c r="B82" s="47"/>
      <c r="C82" s="48"/>
      <c r="D82" s="48"/>
      <c r="E82" s="48"/>
      <c r="F82" s="48"/>
      <c r="G82" s="48"/>
    </row>
    <row r="83" spans="1:7" x14ac:dyDescent="0.2">
      <c r="A83" s="47"/>
      <c r="B83" s="47"/>
      <c r="C83" s="48"/>
      <c r="D83" s="48"/>
      <c r="E83" s="48"/>
      <c r="F83" s="48"/>
      <c r="G83" s="48"/>
    </row>
    <row r="84" spans="1:7" x14ac:dyDescent="0.2">
      <c r="A84" s="47"/>
      <c r="B84" s="47" t="s">
        <v>149</v>
      </c>
      <c r="C84" s="48" t="s">
        <v>146</v>
      </c>
      <c r="D84" s="48"/>
      <c r="E84" s="48"/>
      <c r="F84" s="48" t="s">
        <v>147</v>
      </c>
      <c r="G84" s="4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showGridLines="0" tabSelected="1" view="pageBreakPreview" zoomScale="60" zoomScaleNormal="100" workbookViewId="0">
      <selection activeCell="B29" sqref="B29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0" t="s">
        <v>129</v>
      </c>
      <c r="B1" s="51"/>
      <c r="C1" s="51"/>
      <c r="D1" s="51"/>
      <c r="E1" s="51"/>
      <c r="F1" s="51"/>
      <c r="G1" s="51"/>
      <c r="H1" s="52"/>
    </row>
    <row r="2" spans="1:8" x14ac:dyDescent="0.2">
      <c r="A2" s="55" t="s">
        <v>54</v>
      </c>
      <c r="B2" s="56"/>
      <c r="C2" s="50" t="s">
        <v>60</v>
      </c>
      <c r="D2" s="51"/>
      <c r="E2" s="51"/>
      <c r="F2" s="51"/>
      <c r="G2" s="52"/>
      <c r="H2" s="53" t="s">
        <v>59</v>
      </c>
    </row>
    <row r="3" spans="1:8" ht="24.95" customHeight="1" x14ac:dyDescent="0.2">
      <c r="A3" s="57"/>
      <c r="B3" s="58"/>
      <c r="C3" s="45" t="s">
        <v>55</v>
      </c>
      <c r="D3" s="45" t="s">
        <v>125</v>
      </c>
      <c r="E3" s="45" t="s">
        <v>56</v>
      </c>
      <c r="F3" s="45" t="s">
        <v>57</v>
      </c>
      <c r="G3" s="45" t="s">
        <v>58</v>
      </c>
      <c r="H3" s="54"/>
    </row>
    <row r="4" spans="1:8" x14ac:dyDescent="0.2">
      <c r="A4" s="59"/>
      <c r="B4" s="60"/>
      <c r="C4" s="46">
        <v>1</v>
      </c>
      <c r="D4" s="46">
        <v>2</v>
      </c>
      <c r="E4" s="46" t="s">
        <v>126</v>
      </c>
      <c r="F4" s="46">
        <v>4</v>
      </c>
      <c r="G4" s="46">
        <v>5</v>
      </c>
      <c r="H4" s="46" t="s">
        <v>127</v>
      </c>
    </row>
    <row r="5" spans="1:8" x14ac:dyDescent="0.2">
      <c r="A5" s="4"/>
      <c r="B5" s="15"/>
      <c r="C5" s="18"/>
      <c r="D5" s="18"/>
      <c r="E5" s="18"/>
      <c r="F5" s="18"/>
      <c r="G5" s="18"/>
      <c r="H5" s="18"/>
    </row>
    <row r="6" spans="1:8" x14ac:dyDescent="0.2">
      <c r="A6" s="4"/>
      <c r="B6" s="15" t="s">
        <v>0</v>
      </c>
      <c r="C6" s="43">
        <v>23586140</v>
      </c>
      <c r="D6" s="43">
        <v>680256.48</v>
      </c>
      <c r="E6" s="43">
        <f>C6+D6</f>
        <v>24266396.48</v>
      </c>
      <c r="F6" s="43">
        <v>20853870.190000001</v>
      </c>
      <c r="G6" s="43">
        <v>20761927.440000001</v>
      </c>
      <c r="H6" s="43">
        <f>E6-F6</f>
        <v>3412526.2899999991</v>
      </c>
    </row>
    <row r="7" spans="1:8" x14ac:dyDescent="0.2">
      <c r="A7" s="4"/>
      <c r="B7" s="15"/>
      <c r="C7" s="43"/>
      <c r="D7" s="43"/>
      <c r="E7" s="43"/>
      <c r="F7" s="43"/>
      <c r="G7" s="43"/>
      <c r="H7" s="43"/>
    </row>
    <row r="8" spans="1:8" x14ac:dyDescent="0.2">
      <c r="A8" s="4"/>
      <c r="B8" s="15" t="s">
        <v>1</v>
      </c>
      <c r="C8" s="43">
        <v>1526500</v>
      </c>
      <c r="D8" s="43">
        <v>298343.52</v>
      </c>
      <c r="E8" s="43">
        <f>C8+D8</f>
        <v>1824843.52</v>
      </c>
      <c r="F8" s="43">
        <v>1465299.13</v>
      </c>
      <c r="G8" s="43">
        <v>1465299.13</v>
      </c>
      <c r="H8" s="43">
        <f>E8-F8</f>
        <v>359544.39000000013</v>
      </c>
    </row>
    <row r="9" spans="1:8" x14ac:dyDescent="0.2">
      <c r="A9" s="4"/>
      <c r="B9" s="15"/>
      <c r="C9" s="43"/>
      <c r="D9" s="43"/>
      <c r="E9" s="43"/>
      <c r="F9" s="43"/>
      <c r="G9" s="43"/>
      <c r="H9" s="43"/>
    </row>
    <row r="10" spans="1:8" x14ac:dyDescent="0.2">
      <c r="A10" s="4"/>
      <c r="B10" s="15" t="s">
        <v>2</v>
      </c>
      <c r="C10" s="43">
        <v>0</v>
      </c>
      <c r="D10" s="43">
        <v>0</v>
      </c>
      <c r="E10" s="43">
        <f>C10+D10</f>
        <v>0</v>
      </c>
      <c r="F10" s="43">
        <v>0</v>
      </c>
      <c r="G10" s="43">
        <v>0</v>
      </c>
      <c r="H10" s="43">
        <f>E10-F10</f>
        <v>0</v>
      </c>
    </row>
    <row r="11" spans="1:8" x14ac:dyDescent="0.2">
      <c r="A11" s="4"/>
      <c r="B11" s="15"/>
      <c r="C11" s="43"/>
      <c r="D11" s="43"/>
      <c r="E11" s="43"/>
      <c r="F11" s="43"/>
      <c r="G11" s="43"/>
      <c r="H11" s="43"/>
    </row>
    <row r="12" spans="1:8" x14ac:dyDescent="0.2">
      <c r="A12" s="4"/>
      <c r="B12" s="15" t="s">
        <v>41</v>
      </c>
      <c r="C12" s="43">
        <v>0</v>
      </c>
      <c r="D12" s="43">
        <v>0</v>
      </c>
      <c r="E12" s="43">
        <f>C12+D12</f>
        <v>0</v>
      </c>
      <c r="F12" s="43">
        <v>0</v>
      </c>
      <c r="G12" s="43">
        <v>0</v>
      </c>
      <c r="H12" s="43">
        <f>E12-F12</f>
        <v>0</v>
      </c>
    </row>
    <row r="13" spans="1:8" x14ac:dyDescent="0.2">
      <c r="A13" s="4"/>
      <c r="B13" s="15"/>
      <c r="C13" s="43"/>
      <c r="D13" s="43"/>
      <c r="E13" s="43"/>
      <c r="F13" s="43"/>
      <c r="G13" s="43"/>
      <c r="H13" s="43"/>
    </row>
    <row r="14" spans="1:8" x14ac:dyDescent="0.2">
      <c r="A14" s="4"/>
      <c r="B14" s="15" t="s">
        <v>38</v>
      </c>
      <c r="C14" s="43">
        <v>0</v>
      </c>
      <c r="D14" s="43">
        <v>0</v>
      </c>
      <c r="E14" s="43">
        <f>C14+D14</f>
        <v>0</v>
      </c>
      <c r="F14" s="43">
        <v>0</v>
      </c>
      <c r="G14" s="43">
        <v>0</v>
      </c>
      <c r="H14" s="43">
        <f>E14-F14</f>
        <v>0</v>
      </c>
    </row>
    <row r="15" spans="1:8" x14ac:dyDescent="0.2">
      <c r="A15" s="5"/>
      <c r="B15" s="16"/>
      <c r="C15" s="44"/>
      <c r="D15" s="44"/>
      <c r="E15" s="44"/>
      <c r="F15" s="44"/>
      <c r="G15" s="44"/>
      <c r="H15" s="44"/>
    </row>
    <row r="16" spans="1:8" x14ac:dyDescent="0.2">
      <c r="A16" s="17"/>
      <c r="B16" s="10" t="s">
        <v>53</v>
      </c>
      <c r="C16" s="14">
        <f>SUM(C6+C8+C10+C12+C14)</f>
        <v>25112640</v>
      </c>
      <c r="D16" s="14">
        <f>SUM(D6+D8+D10+D12+D14)</f>
        <v>978600</v>
      </c>
      <c r="E16" s="14">
        <f>SUM(E6+E8+E10+E12+E14)</f>
        <v>26091240</v>
      </c>
      <c r="F16" s="14">
        <f t="shared" ref="F16:H16" si="0">SUM(F6+F8+F10+F12+F14)</f>
        <v>22319169.32</v>
      </c>
      <c r="G16" s="14">
        <f t="shared" si="0"/>
        <v>22227226.57</v>
      </c>
      <c r="H16" s="14">
        <f t="shared" si="0"/>
        <v>3772070.6799999992</v>
      </c>
    </row>
    <row r="17" spans="2:7" x14ac:dyDescent="0.2">
      <c r="B17" t="s">
        <v>143</v>
      </c>
      <c r="C17" s="47"/>
      <c r="D17" s="48"/>
      <c r="E17" s="48"/>
      <c r="F17" s="48"/>
    </row>
    <row r="19" spans="2:7" x14ac:dyDescent="0.2">
      <c r="B19" s="47" t="s">
        <v>148</v>
      </c>
      <c r="C19" s="47" t="s">
        <v>144</v>
      </c>
      <c r="D19" s="48"/>
      <c r="E19" s="48"/>
      <c r="F19" s="48" t="s">
        <v>145</v>
      </c>
      <c r="G19" s="48"/>
    </row>
    <row r="20" spans="2:7" x14ac:dyDescent="0.2">
      <c r="B20" s="47"/>
      <c r="C20" s="48"/>
      <c r="D20" s="48"/>
      <c r="E20" s="48"/>
      <c r="F20" s="48"/>
      <c r="G20" s="48"/>
    </row>
    <row r="21" spans="2:7" x14ac:dyDescent="0.2">
      <c r="B21" s="47"/>
      <c r="C21" s="48"/>
      <c r="D21" s="48"/>
      <c r="E21" s="48"/>
      <c r="F21" s="48"/>
      <c r="G21" s="48"/>
    </row>
    <row r="22" spans="2:7" x14ac:dyDescent="0.2">
      <c r="B22" s="47" t="s">
        <v>149</v>
      </c>
      <c r="C22" s="48" t="s">
        <v>146</v>
      </c>
      <c r="D22" s="48"/>
      <c r="E22" s="48"/>
      <c r="F22" s="48" t="s">
        <v>147</v>
      </c>
      <c r="G22" s="4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showGridLines="0" zoomScaleNormal="100" workbookViewId="0">
      <selection sqref="A1:H54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1" t="s">
        <v>139</v>
      </c>
      <c r="B1" s="62"/>
      <c r="C1" s="62"/>
      <c r="D1" s="62"/>
      <c r="E1" s="62"/>
      <c r="F1" s="62"/>
      <c r="G1" s="62"/>
      <c r="H1" s="63"/>
    </row>
    <row r="2" spans="1:8" x14ac:dyDescent="0.2">
      <c r="A2" s="64"/>
      <c r="B2" s="49"/>
      <c r="C2" s="49"/>
      <c r="D2" s="49"/>
      <c r="E2" s="49"/>
      <c r="F2" s="49"/>
      <c r="G2" s="49"/>
      <c r="H2" s="65"/>
    </row>
    <row r="3" spans="1:8" x14ac:dyDescent="0.2">
      <c r="A3" s="66" t="s">
        <v>54</v>
      </c>
      <c r="B3" s="56"/>
      <c r="C3" s="50" t="s">
        <v>60</v>
      </c>
      <c r="D3" s="51"/>
      <c r="E3" s="51"/>
      <c r="F3" s="51"/>
      <c r="G3" s="52"/>
      <c r="H3" s="67" t="s">
        <v>59</v>
      </c>
    </row>
    <row r="4" spans="1:8" ht="24.95" customHeight="1" x14ac:dyDescent="0.2">
      <c r="A4" s="68"/>
      <c r="B4" s="58"/>
      <c r="C4" s="45" t="s">
        <v>55</v>
      </c>
      <c r="D4" s="45" t="s">
        <v>125</v>
      </c>
      <c r="E4" s="45" t="s">
        <v>56</v>
      </c>
      <c r="F4" s="45" t="s">
        <v>57</v>
      </c>
      <c r="G4" s="45" t="s">
        <v>58</v>
      </c>
      <c r="H4" s="69"/>
    </row>
    <row r="5" spans="1:8" x14ac:dyDescent="0.2">
      <c r="A5" s="70"/>
      <c r="B5" s="60"/>
      <c r="C5" s="46">
        <v>1</v>
      </c>
      <c r="D5" s="46">
        <v>2</v>
      </c>
      <c r="E5" s="46" t="s">
        <v>126</v>
      </c>
      <c r="F5" s="46">
        <v>4</v>
      </c>
      <c r="G5" s="46">
        <v>5</v>
      </c>
      <c r="H5" s="71" t="s">
        <v>127</v>
      </c>
    </row>
    <row r="6" spans="1:8" x14ac:dyDescent="0.2">
      <c r="A6" s="72"/>
      <c r="B6" s="21"/>
      <c r="C6" s="29"/>
      <c r="D6" s="29"/>
      <c r="E6" s="29"/>
      <c r="F6" s="29"/>
      <c r="G6" s="29"/>
      <c r="H6" s="73"/>
    </row>
    <row r="7" spans="1:8" x14ac:dyDescent="0.2">
      <c r="A7" s="74" t="s">
        <v>130</v>
      </c>
      <c r="B7" s="19"/>
      <c r="C7" s="12">
        <v>1624357.27</v>
      </c>
      <c r="D7" s="12">
        <v>1022727.6</v>
      </c>
      <c r="E7" s="12">
        <f>C7+D7</f>
        <v>2647084.87</v>
      </c>
      <c r="F7" s="12">
        <v>2069519.06</v>
      </c>
      <c r="G7" s="12">
        <v>2069519.06</v>
      </c>
      <c r="H7" s="75">
        <f>E7-F7</f>
        <v>577565.81000000006</v>
      </c>
    </row>
    <row r="8" spans="1:8" x14ac:dyDescent="0.2">
      <c r="A8" s="74" t="s">
        <v>131</v>
      </c>
      <c r="B8" s="19"/>
      <c r="C8" s="12">
        <v>3036451.96</v>
      </c>
      <c r="D8" s="12">
        <v>113437.42</v>
      </c>
      <c r="E8" s="12">
        <f t="shared" ref="E8:E13" si="0">C8+D8</f>
        <v>3149889.38</v>
      </c>
      <c r="F8" s="12">
        <v>2370196.67</v>
      </c>
      <c r="G8" s="12">
        <v>2366041.5699999998</v>
      </c>
      <c r="H8" s="75">
        <f t="shared" ref="H8:H13" si="1">E8-F8</f>
        <v>779692.71</v>
      </c>
    </row>
    <row r="9" spans="1:8" x14ac:dyDescent="0.2">
      <c r="A9" s="74" t="s">
        <v>132</v>
      </c>
      <c r="B9" s="19"/>
      <c r="C9" s="12">
        <v>308571.21999999997</v>
      </c>
      <c r="D9" s="12">
        <v>-24346.09</v>
      </c>
      <c r="E9" s="12">
        <f t="shared" si="0"/>
        <v>284225.12999999995</v>
      </c>
      <c r="F9" s="12">
        <v>145142.07</v>
      </c>
      <c r="G9" s="12">
        <v>145142.07</v>
      </c>
      <c r="H9" s="75">
        <f t="shared" si="1"/>
        <v>139083.05999999994</v>
      </c>
    </row>
    <row r="10" spans="1:8" x14ac:dyDescent="0.2">
      <c r="A10" s="74" t="s">
        <v>133</v>
      </c>
      <c r="B10" s="19"/>
      <c r="C10" s="12">
        <v>3289768.62</v>
      </c>
      <c r="D10" s="12">
        <v>-194626.24</v>
      </c>
      <c r="E10" s="12">
        <f t="shared" si="0"/>
        <v>3095142.38</v>
      </c>
      <c r="F10" s="12">
        <v>2700923.16</v>
      </c>
      <c r="G10" s="12">
        <v>2700923.16</v>
      </c>
      <c r="H10" s="75">
        <f t="shared" si="1"/>
        <v>394219.21999999974</v>
      </c>
    </row>
    <row r="11" spans="1:8" x14ac:dyDescent="0.2">
      <c r="A11" s="74" t="s">
        <v>134</v>
      </c>
      <c r="B11" s="19"/>
      <c r="C11" s="12">
        <v>672445.63</v>
      </c>
      <c r="D11" s="12">
        <v>71023.83</v>
      </c>
      <c r="E11" s="12">
        <f t="shared" si="0"/>
        <v>743469.46</v>
      </c>
      <c r="F11" s="12">
        <v>720777.42</v>
      </c>
      <c r="G11" s="12">
        <v>720777.42</v>
      </c>
      <c r="H11" s="75">
        <f t="shared" si="1"/>
        <v>22692.039999999921</v>
      </c>
    </row>
    <row r="12" spans="1:8" x14ac:dyDescent="0.2">
      <c r="A12" s="74" t="s">
        <v>135</v>
      </c>
      <c r="B12" s="19"/>
      <c r="C12" s="12">
        <v>10207442.42</v>
      </c>
      <c r="D12" s="12">
        <v>5799.45</v>
      </c>
      <c r="E12" s="12">
        <f t="shared" si="0"/>
        <v>10213241.869999999</v>
      </c>
      <c r="F12" s="12">
        <v>9793269.2200000007</v>
      </c>
      <c r="G12" s="12">
        <v>9737319.2200000007</v>
      </c>
      <c r="H12" s="75">
        <f t="shared" si="1"/>
        <v>419972.64999999851</v>
      </c>
    </row>
    <row r="13" spans="1:8" x14ac:dyDescent="0.2">
      <c r="A13" s="74" t="s">
        <v>136</v>
      </c>
      <c r="B13" s="19"/>
      <c r="C13" s="12">
        <v>2083722.69</v>
      </c>
      <c r="D13" s="12">
        <v>31640.09</v>
      </c>
      <c r="E13" s="12">
        <f t="shared" si="0"/>
        <v>2115362.7799999998</v>
      </c>
      <c r="F13" s="12">
        <v>1702522.57</v>
      </c>
      <c r="G13" s="12">
        <v>1693330.57</v>
      </c>
      <c r="H13" s="75">
        <f t="shared" si="1"/>
        <v>412840.20999999973</v>
      </c>
    </row>
    <row r="14" spans="1:8" x14ac:dyDescent="0.2">
      <c r="A14" s="74" t="s">
        <v>137</v>
      </c>
      <c r="B14" s="19"/>
      <c r="C14" s="12">
        <v>2935160.97</v>
      </c>
      <c r="D14" s="12">
        <v>-97379.95</v>
      </c>
      <c r="E14" s="12">
        <f t="shared" ref="E14" si="2">C14+D14</f>
        <v>2837781.02</v>
      </c>
      <c r="F14" s="12">
        <v>2016292.8</v>
      </c>
      <c r="G14" s="12">
        <v>1993647.15</v>
      </c>
      <c r="H14" s="75">
        <f t="shared" ref="H14" si="3">E14-F14</f>
        <v>821488.22</v>
      </c>
    </row>
    <row r="15" spans="1:8" x14ac:dyDescent="0.2">
      <c r="A15" s="74" t="s">
        <v>138</v>
      </c>
      <c r="B15" s="19"/>
      <c r="C15" s="12">
        <v>954719.22</v>
      </c>
      <c r="D15" s="12">
        <v>50323.89</v>
      </c>
      <c r="E15" s="12">
        <f t="shared" ref="E15" si="4">C15+D15</f>
        <v>1005043.11</v>
      </c>
      <c r="F15" s="12">
        <v>800526.35</v>
      </c>
      <c r="G15" s="12">
        <v>800526.35</v>
      </c>
      <c r="H15" s="75">
        <f t="shared" ref="H15" si="5">E15-F15</f>
        <v>204516.76</v>
      </c>
    </row>
    <row r="16" spans="1:8" x14ac:dyDescent="0.2">
      <c r="A16" s="74"/>
      <c r="B16" s="19"/>
      <c r="C16" s="12"/>
      <c r="D16" s="12"/>
      <c r="E16" s="12"/>
      <c r="F16" s="12"/>
      <c r="G16" s="12"/>
      <c r="H16" s="75"/>
    </row>
    <row r="17" spans="1:8" x14ac:dyDescent="0.2">
      <c r="A17" s="74"/>
      <c r="B17" s="22"/>
      <c r="C17" s="13"/>
      <c r="D17" s="13"/>
      <c r="E17" s="13"/>
      <c r="F17" s="13"/>
      <c r="G17" s="13"/>
      <c r="H17" s="76"/>
    </row>
    <row r="18" spans="1:8" x14ac:dyDescent="0.2">
      <c r="A18" s="77"/>
      <c r="B18" s="40" t="s">
        <v>53</v>
      </c>
      <c r="C18" s="20">
        <f t="shared" ref="C18:H18" si="6">SUM(C7:C17)</f>
        <v>25112640</v>
      </c>
      <c r="D18" s="20">
        <f t="shared" si="6"/>
        <v>978599.99999999988</v>
      </c>
      <c r="E18" s="20">
        <f t="shared" si="6"/>
        <v>26091239.999999996</v>
      </c>
      <c r="F18" s="20">
        <f t="shared" si="6"/>
        <v>22319169.320000004</v>
      </c>
      <c r="G18" s="20">
        <f t="shared" si="6"/>
        <v>22227226.57</v>
      </c>
      <c r="H18" s="78">
        <f t="shared" si="6"/>
        <v>3772070.6799999978</v>
      </c>
    </row>
    <row r="19" spans="1:8" x14ac:dyDescent="0.2">
      <c r="A19" s="74"/>
      <c r="B19" s="2"/>
      <c r="C19" s="2"/>
      <c r="D19" s="2"/>
      <c r="E19" s="2"/>
      <c r="F19" s="2"/>
      <c r="G19" s="2"/>
      <c r="H19" s="79"/>
    </row>
    <row r="20" spans="1:8" x14ac:dyDescent="0.2">
      <c r="A20" s="74"/>
      <c r="B20" s="2"/>
      <c r="C20" s="2"/>
      <c r="D20" s="2"/>
      <c r="E20" s="2"/>
      <c r="F20" s="2"/>
      <c r="G20" s="2"/>
      <c r="H20" s="79"/>
    </row>
    <row r="21" spans="1:8" ht="45" customHeight="1" x14ac:dyDescent="0.2">
      <c r="A21" s="80" t="s">
        <v>140</v>
      </c>
      <c r="B21" s="51"/>
      <c r="C21" s="51"/>
      <c r="D21" s="51"/>
      <c r="E21" s="51"/>
      <c r="F21" s="51"/>
      <c r="G21" s="51"/>
      <c r="H21" s="81"/>
    </row>
    <row r="22" spans="1:8" x14ac:dyDescent="0.2">
      <c r="A22" s="64"/>
      <c r="B22" s="82"/>
      <c r="C22" s="82"/>
      <c r="D22" s="82"/>
      <c r="E22" s="82"/>
      <c r="F22" s="82"/>
      <c r="G22" s="82"/>
      <c r="H22" s="83"/>
    </row>
    <row r="23" spans="1:8" x14ac:dyDescent="0.2">
      <c r="A23" s="66" t="s">
        <v>54</v>
      </c>
      <c r="B23" s="56"/>
      <c r="C23" s="50" t="s">
        <v>60</v>
      </c>
      <c r="D23" s="51"/>
      <c r="E23" s="51"/>
      <c r="F23" s="51"/>
      <c r="G23" s="52"/>
      <c r="H23" s="67" t="s">
        <v>59</v>
      </c>
    </row>
    <row r="24" spans="1:8" ht="22.5" x14ac:dyDescent="0.2">
      <c r="A24" s="68"/>
      <c r="B24" s="58"/>
      <c r="C24" s="45" t="s">
        <v>55</v>
      </c>
      <c r="D24" s="45" t="s">
        <v>125</v>
      </c>
      <c r="E24" s="45" t="s">
        <v>56</v>
      </c>
      <c r="F24" s="45" t="s">
        <v>57</v>
      </c>
      <c r="G24" s="45" t="s">
        <v>58</v>
      </c>
      <c r="H24" s="69"/>
    </row>
    <row r="25" spans="1:8" x14ac:dyDescent="0.2">
      <c r="A25" s="70"/>
      <c r="B25" s="60"/>
      <c r="C25" s="46">
        <v>1</v>
      </c>
      <c r="D25" s="46">
        <v>2</v>
      </c>
      <c r="E25" s="46" t="s">
        <v>126</v>
      </c>
      <c r="F25" s="46">
        <v>4</v>
      </c>
      <c r="G25" s="46">
        <v>5</v>
      </c>
      <c r="H25" s="71" t="s">
        <v>127</v>
      </c>
    </row>
    <row r="26" spans="1:8" x14ac:dyDescent="0.2">
      <c r="A26" s="72"/>
      <c r="B26" s="23"/>
      <c r="C26" s="26"/>
      <c r="D26" s="26"/>
      <c r="E26" s="26"/>
      <c r="F26" s="26"/>
      <c r="G26" s="26"/>
      <c r="H26" s="84"/>
    </row>
    <row r="27" spans="1:8" x14ac:dyDescent="0.2">
      <c r="A27" s="74" t="s">
        <v>8</v>
      </c>
      <c r="B27" s="2"/>
      <c r="C27" s="27">
        <v>0</v>
      </c>
      <c r="D27" s="27">
        <v>0</v>
      </c>
      <c r="E27" s="27">
        <f>C27+D27</f>
        <v>0</v>
      </c>
      <c r="F27" s="27">
        <v>0</v>
      </c>
      <c r="G27" s="27">
        <v>0</v>
      </c>
      <c r="H27" s="85">
        <f>E27-F27</f>
        <v>0</v>
      </c>
    </row>
    <row r="28" spans="1:8" x14ac:dyDescent="0.2">
      <c r="A28" s="74" t="s">
        <v>9</v>
      </c>
      <c r="B28" s="2"/>
      <c r="C28" s="27">
        <v>0</v>
      </c>
      <c r="D28" s="27">
        <v>0</v>
      </c>
      <c r="E28" s="27">
        <f t="shared" ref="E28:E30" si="7">C28+D28</f>
        <v>0</v>
      </c>
      <c r="F28" s="27">
        <v>0</v>
      </c>
      <c r="G28" s="27">
        <v>0</v>
      </c>
      <c r="H28" s="85">
        <f t="shared" ref="H28:H30" si="8">E28-F28</f>
        <v>0</v>
      </c>
    </row>
    <row r="29" spans="1:8" x14ac:dyDescent="0.2">
      <c r="A29" s="74" t="s">
        <v>10</v>
      </c>
      <c r="B29" s="2"/>
      <c r="C29" s="27">
        <v>0</v>
      </c>
      <c r="D29" s="27">
        <v>0</v>
      </c>
      <c r="E29" s="27">
        <f t="shared" si="7"/>
        <v>0</v>
      </c>
      <c r="F29" s="27">
        <v>0</v>
      </c>
      <c r="G29" s="27">
        <v>0</v>
      </c>
      <c r="H29" s="85">
        <f t="shared" si="8"/>
        <v>0</v>
      </c>
    </row>
    <row r="30" spans="1:8" x14ac:dyDescent="0.2">
      <c r="A30" s="74" t="s">
        <v>11</v>
      </c>
      <c r="B30" s="2"/>
      <c r="C30" s="27">
        <v>0</v>
      </c>
      <c r="D30" s="27">
        <v>0</v>
      </c>
      <c r="E30" s="27">
        <f t="shared" si="7"/>
        <v>0</v>
      </c>
      <c r="F30" s="27">
        <v>0</v>
      </c>
      <c r="G30" s="27">
        <v>0</v>
      </c>
      <c r="H30" s="85">
        <f t="shared" si="8"/>
        <v>0</v>
      </c>
    </row>
    <row r="31" spans="1:8" x14ac:dyDescent="0.2">
      <c r="A31" s="74"/>
      <c r="B31" s="2"/>
      <c r="C31" s="28"/>
      <c r="D31" s="28"/>
      <c r="E31" s="28"/>
      <c r="F31" s="28"/>
      <c r="G31" s="28"/>
      <c r="H31" s="86"/>
    </row>
    <row r="32" spans="1:8" x14ac:dyDescent="0.2">
      <c r="A32" s="77"/>
      <c r="B32" s="40" t="s">
        <v>53</v>
      </c>
      <c r="C32" s="20">
        <f>SUM(C27:C31)</f>
        <v>0</v>
      </c>
      <c r="D32" s="20">
        <f>SUM(D27:D31)</f>
        <v>0</v>
      </c>
      <c r="E32" s="20">
        <f>SUM(E27:E30)</f>
        <v>0</v>
      </c>
      <c r="F32" s="20">
        <f>SUM(F27:F30)</f>
        <v>0</v>
      </c>
      <c r="G32" s="20">
        <f>SUM(G27:G30)</f>
        <v>0</v>
      </c>
      <c r="H32" s="78">
        <f>SUM(H27:H30)</f>
        <v>0</v>
      </c>
    </row>
    <row r="33" spans="1:8" x14ac:dyDescent="0.2">
      <c r="A33" s="74"/>
      <c r="B33" s="2"/>
      <c r="C33" s="2"/>
      <c r="D33" s="2"/>
      <c r="E33" s="2"/>
      <c r="F33" s="2"/>
      <c r="G33" s="2"/>
      <c r="H33" s="79"/>
    </row>
    <row r="34" spans="1:8" x14ac:dyDescent="0.2">
      <c r="A34" s="74"/>
      <c r="B34" s="2"/>
      <c r="C34" s="2"/>
      <c r="D34" s="2"/>
      <c r="E34" s="2"/>
      <c r="F34" s="2"/>
      <c r="G34" s="2"/>
      <c r="H34" s="79"/>
    </row>
    <row r="35" spans="1:8" ht="45" customHeight="1" x14ac:dyDescent="0.2">
      <c r="A35" s="80" t="s">
        <v>141</v>
      </c>
      <c r="B35" s="51"/>
      <c r="C35" s="51"/>
      <c r="D35" s="51"/>
      <c r="E35" s="51"/>
      <c r="F35" s="51"/>
      <c r="G35" s="51"/>
      <c r="H35" s="81"/>
    </row>
    <row r="36" spans="1:8" x14ac:dyDescent="0.2">
      <c r="A36" s="66" t="s">
        <v>54</v>
      </c>
      <c r="B36" s="56"/>
      <c r="C36" s="50" t="s">
        <v>60</v>
      </c>
      <c r="D36" s="51"/>
      <c r="E36" s="51"/>
      <c r="F36" s="51"/>
      <c r="G36" s="52"/>
      <c r="H36" s="67" t="s">
        <v>59</v>
      </c>
    </row>
    <row r="37" spans="1:8" ht="22.5" x14ac:dyDescent="0.2">
      <c r="A37" s="68"/>
      <c r="B37" s="58"/>
      <c r="C37" s="45" t="s">
        <v>55</v>
      </c>
      <c r="D37" s="45" t="s">
        <v>125</v>
      </c>
      <c r="E37" s="45" t="s">
        <v>56</v>
      </c>
      <c r="F37" s="45" t="s">
        <v>57</v>
      </c>
      <c r="G37" s="45" t="s">
        <v>58</v>
      </c>
      <c r="H37" s="69"/>
    </row>
    <row r="38" spans="1:8" x14ac:dyDescent="0.2">
      <c r="A38" s="70"/>
      <c r="B38" s="60"/>
      <c r="C38" s="46">
        <v>1</v>
      </c>
      <c r="D38" s="46">
        <v>2</v>
      </c>
      <c r="E38" s="46" t="s">
        <v>126</v>
      </c>
      <c r="F38" s="46">
        <v>4</v>
      </c>
      <c r="G38" s="46">
        <v>5</v>
      </c>
      <c r="H38" s="71" t="s">
        <v>127</v>
      </c>
    </row>
    <row r="39" spans="1:8" x14ac:dyDescent="0.2">
      <c r="A39" s="72"/>
      <c r="B39" s="23"/>
      <c r="C39" s="26"/>
      <c r="D39" s="26"/>
      <c r="E39" s="26"/>
      <c r="F39" s="26"/>
      <c r="G39" s="26"/>
      <c r="H39" s="84"/>
    </row>
    <row r="40" spans="1:8" ht="22.5" x14ac:dyDescent="0.2">
      <c r="A40" s="74"/>
      <c r="B40" s="24" t="s">
        <v>13</v>
      </c>
      <c r="C40" s="27">
        <v>0</v>
      </c>
      <c r="D40" s="27">
        <v>0</v>
      </c>
      <c r="E40" s="27">
        <f>C40+D40</f>
        <v>0</v>
      </c>
      <c r="F40" s="27">
        <v>0</v>
      </c>
      <c r="G40" s="27">
        <v>0</v>
      </c>
      <c r="H40" s="85">
        <f>E40-F40</f>
        <v>0</v>
      </c>
    </row>
    <row r="41" spans="1:8" x14ac:dyDescent="0.2">
      <c r="A41" s="74"/>
      <c r="B41" s="24"/>
      <c r="C41" s="27"/>
      <c r="D41" s="27"/>
      <c r="E41" s="27"/>
      <c r="F41" s="27"/>
      <c r="G41" s="27"/>
      <c r="H41" s="85"/>
    </row>
    <row r="42" spans="1:8" x14ac:dyDescent="0.2">
      <c r="A42" s="74"/>
      <c r="B42" s="24" t="s">
        <v>12</v>
      </c>
      <c r="C42" s="27">
        <v>0</v>
      </c>
      <c r="D42" s="27">
        <v>0</v>
      </c>
      <c r="E42" s="27">
        <f>C42+D42</f>
        <v>0</v>
      </c>
      <c r="F42" s="27">
        <v>0</v>
      </c>
      <c r="G42" s="27">
        <v>0</v>
      </c>
      <c r="H42" s="85">
        <f>E42-F42</f>
        <v>0</v>
      </c>
    </row>
    <row r="43" spans="1:8" x14ac:dyDescent="0.2">
      <c r="A43" s="74"/>
      <c r="B43" s="24"/>
      <c r="C43" s="27"/>
      <c r="D43" s="27"/>
      <c r="E43" s="27"/>
      <c r="F43" s="27"/>
      <c r="G43" s="27"/>
      <c r="H43" s="85"/>
    </row>
    <row r="44" spans="1:8" ht="22.5" x14ac:dyDescent="0.2">
      <c r="A44" s="74"/>
      <c r="B44" s="24" t="s">
        <v>14</v>
      </c>
      <c r="C44" s="27">
        <v>0</v>
      </c>
      <c r="D44" s="27">
        <v>0</v>
      </c>
      <c r="E44" s="27">
        <f>C44+D44</f>
        <v>0</v>
      </c>
      <c r="F44" s="27">
        <v>0</v>
      </c>
      <c r="G44" s="27">
        <v>0</v>
      </c>
      <c r="H44" s="85">
        <f>E44-F44</f>
        <v>0</v>
      </c>
    </row>
    <row r="45" spans="1:8" x14ac:dyDescent="0.2">
      <c r="A45" s="74"/>
      <c r="B45" s="24"/>
      <c r="C45" s="27"/>
      <c r="D45" s="27"/>
      <c r="E45" s="27"/>
      <c r="F45" s="27"/>
      <c r="G45" s="27"/>
      <c r="H45" s="85"/>
    </row>
    <row r="46" spans="1:8" ht="22.5" x14ac:dyDescent="0.2">
      <c r="A46" s="74"/>
      <c r="B46" s="24" t="s">
        <v>26</v>
      </c>
      <c r="C46" s="27">
        <v>0</v>
      </c>
      <c r="D46" s="27">
        <v>0</v>
      </c>
      <c r="E46" s="27">
        <f>C46+D46</f>
        <v>0</v>
      </c>
      <c r="F46" s="27">
        <v>0</v>
      </c>
      <c r="G46" s="27">
        <v>0</v>
      </c>
      <c r="H46" s="85">
        <f>E46-F46</f>
        <v>0</v>
      </c>
    </row>
    <row r="47" spans="1:8" x14ac:dyDescent="0.2">
      <c r="A47" s="74"/>
      <c r="B47" s="24"/>
      <c r="C47" s="27"/>
      <c r="D47" s="27"/>
      <c r="E47" s="27"/>
      <c r="F47" s="27"/>
      <c r="G47" s="27"/>
      <c r="H47" s="85"/>
    </row>
    <row r="48" spans="1:8" ht="22.5" x14ac:dyDescent="0.2">
      <c r="A48" s="74"/>
      <c r="B48" s="24" t="s">
        <v>27</v>
      </c>
      <c r="C48" s="27">
        <v>0</v>
      </c>
      <c r="D48" s="27">
        <v>0</v>
      </c>
      <c r="E48" s="27">
        <f>C48+D48</f>
        <v>0</v>
      </c>
      <c r="F48" s="27">
        <v>0</v>
      </c>
      <c r="G48" s="27">
        <v>0</v>
      </c>
      <c r="H48" s="85">
        <f>E48-F48</f>
        <v>0</v>
      </c>
    </row>
    <row r="49" spans="1:8" x14ac:dyDescent="0.2">
      <c r="A49" s="74"/>
      <c r="B49" s="24"/>
      <c r="C49" s="27"/>
      <c r="D49" s="27"/>
      <c r="E49" s="27"/>
      <c r="F49" s="27"/>
      <c r="G49" s="27"/>
      <c r="H49" s="85"/>
    </row>
    <row r="50" spans="1:8" ht="22.5" x14ac:dyDescent="0.2">
      <c r="A50" s="74"/>
      <c r="B50" s="24" t="s">
        <v>34</v>
      </c>
      <c r="C50" s="27">
        <v>0</v>
      </c>
      <c r="D50" s="27">
        <v>0</v>
      </c>
      <c r="E50" s="27">
        <f>C50+D50</f>
        <v>0</v>
      </c>
      <c r="F50" s="27">
        <v>0</v>
      </c>
      <c r="G50" s="27">
        <v>0</v>
      </c>
      <c r="H50" s="85">
        <f>E50-F50</f>
        <v>0</v>
      </c>
    </row>
    <row r="51" spans="1:8" x14ac:dyDescent="0.2">
      <c r="A51" s="74"/>
      <c r="B51" s="24"/>
      <c r="C51" s="27"/>
      <c r="D51" s="27"/>
      <c r="E51" s="27"/>
      <c r="F51" s="27"/>
      <c r="G51" s="27"/>
      <c r="H51" s="85"/>
    </row>
    <row r="52" spans="1:8" x14ac:dyDescent="0.2">
      <c r="A52" s="74"/>
      <c r="B52" s="24" t="s">
        <v>15</v>
      </c>
      <c r="C52" s="27">
        <v>0</v>
      </c>
      <c r="D52" s="27">
        <v>0</v>
      </c>
      <c r="E52" s="27">
        <f>C52+D52</f>
        <v>0</v>
      </c>
      <c r="F52" s="27">
        <v>0</v>
      </c>
      <c r="G52" s="27">
        <v>0</v>
      </c>
      <c r="H52" s="85">
        <f>E52-F52</f>
        <v>0</v>
      </c>
    </row>
    <row r="53" spans="1:8" x14ac:dyDescent="0.2">
      <c r="A53" s="87"/>
      <c r="B53" s="25"/>
      <c r="C53" s="28"/>
      <c r="D53" s="28"/>
      <c r="E53" s="28"/>
      <c r="F53" s="28"/>
      <c r="G53" s="28"/>
      <c r="H53" s="86"/>
    </row>
    <row r="54" spans="1:8" ht="12" thickBot="1" x14ac:dyDescent="0.25">
      <c r="A54" s="88"/>
      <c r="B54" s="89" t="s">
        <v>53</v>
      </c>
      <c r="C54" s="90">
        <f t="shared" ref="C54:H54" si="9">SUM(C40:C52)</f>
        <v>0</v>
      </c>
      <c r="D54" s="90">
        <f t="shared" si="9"/>
        <v>0</v>
      </c>
      <c r="E54" s="90">
        <f t="shared" si="9"/>
        <v>0</v>
      </c>
      <c r="F54" s="90">
        <f t="shared" si="9"/>
        <v>0</v>
      </c>
      <c r="G54" s="90">
        <f t="shared" si="9"/>
        <v>0</v>
      </c>
      <c r="H54" s="91">
        <f t="shared" si="9"/>
        <v>0</v>
      </c>
    </row>
    <row r="55" spans="1:8" x14ac:dyDescent="0.2">
      <c r="B55" t="s">
        <v>143</v>
      </c>
      <c r="C55" s="47"/>
      <c r="D55" s="48"/>
      <c r="E55" s="48"/>
      <c r="F55" s="48"/>
    </row>
    <row r="57" spans="1:8" x14ac:dyDescent="0.2">
      <c r="B57" s="47" t="s">
        <v>148</v>
      </c>
      <c r="C57" s="47" t="s">
        <v>144</v>
      </c>
      <c r="D57" s="48"/>
      <c r="E57" s="48"/>
      <c r="F57" s="48" t="s">
        <v>145</v>
      </c>
      <c r="G57" s="48"/>
    </row>
    <row r="58" spans="1:8" x14ac:dyDescent="0.2">
      <c r="B58" s="47"/>
      <c r="C58" s="48"/>
      <c r="D58" s="48"/>
      <c r="E58" s="48"/>
      <c r="F58" s="48"/>
      <c r="G58" s="48"/>
    </row>
    <row r="59" spans="1:8" x14ac:dyDescent="0.2">
      <c r="B59" s="47"/>
      <c r="C59" s="48"/>
      <c r="D59" s="48"/>
      <c r="E59" s="48"/>
      <c r="F59" s="48"/>
      <c r="G59" s="48"/>
    </row>
    <row r="60" spans="1:8" x14ac:dyDescent="0.2">
      <c r="B60" s="47" t="s">
        <v>149</v>
      </c>
      <c r="C60" s="48" t="s">
        <v>146</v>
      </c>
      <c r="D60" s="48"/>
      <c r="E60" s="48"/>
      <c r="F60" s="48" t="s">
        <v>147</v>
      </c>
      <c r="G60" s="48"/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showGridLines="0" view="pageBreakPreview" zoomScale="60" zoomScaleNormal="10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0" t="s">
        <v>142</v>
      </c>
      <c r="B1" s="51"/>
      <c r="C1" s="51"/>
      <c r="D1" s="51"/>
      <c r="E1" s="51"/>
      <c r="F1" s="51"/>
      <c r="G1" s="51"/>
      <c r="H1" s="52"/>
    </row>
    <row r="2" spans="1:8" x14ac:dyDescent="0.2">
      <c r="A2" s="55" t="s">
        <v>54</v>
      </c>
      <c r="B2" s="56"/>
      <c r="C2" s="50" t="s">
        <v>60</v>
      </c>
      <c r="D2" s="51"/>
      <c r="E2" s="51"/>
      <c r="F2" s="51"/>
      <c r="G2" s="52"/>
      <c r="H2" s="53" t="s">
        <v>59</v>
      </c>
    </row>
    <row r="3" spans="1:8" ht="24.95" customHeight="1" x14ac:dyDescent="0.2">
      <c r="A3" s="57"/>
      <c r="B3" s="58"/>
      <c r="C3" s="45" t="s">
        <v>55</v>
      </c>
      <c r="D3" s="45" t="s">
        <v>125</v>
      </c>
      <c r="E3" s="45" t="s">
        <v>56</v>
      </c>
      <c r="F3" s="45" t="s">
        <v>57</v>
      </c>
      <c r="G3" s="45" t="s">
        <v>58</v>
      </c>
      <c r="H3" s="54"/>
    </row>
    <row r="4" spans="1:8" x14ac:dyDescent="0.2">
      <c r="A4" s="59"/>
      <c r="B4" s="60"/>
      <c r="C4" s="46">
        <v>1</v>
      </c>
      <c r="D4" s="46">
        <v>2</v>
      </c>
      <c r="E4" s="46" t="s">
        <v>126</v>
      </c>
      <c r="F4" s="46">
        <v>4</v>
      </c>
      <c r="G4" s="46">
        <v>5</v>
      </c>
      <c r="H4" s="46" t="s">
        <v>127</v>
      </c>
    </row>
    <row r="5" spans="1:8" x14ac:dyDescent="0.2">
      <c r="A5" s="37"/>
      <c r="B5" s="38"/>
      <c r="C5" s="11"/>
      <c r="D5" s="11"/>
      <c r="E5" s="11"/>
      <c r="F5" s="11"/>
      <c r="G5" s="11"/>
      <c r="H5" s="11"/>
    </row>
    <row r="6" spans="1:8" x14ac:dyDescent="0.2">
      <c r="A6" s="34" t="s">
        <v>16</v>
      </c>
      <c r="B6" s="32"/>
      <c r="C6" s="12">
        <f t="shared" ref="C6:H6" si="0">SUM(C7:C14)</f>
        <v>3345023.1799999997</v>
      </c>
      <c r="D6" s="12">
        <f t="shared" si="0"/>
        <v>67091.33</v>
      </c>
      <c r="E6" s="12">
        <f t="shared" si="0"/>
        <v>3412114.51</v>
      </c>
      <c r="F6" s="12">
        <f t="shared" si="0"/>
        <v>2515338.7399999998</v>
      </c>
      <c r="G6" s="12">
        <f t="shared" si="0"/>
        <v>2511183.6399999997</v>
      </c>
      <c r="H6" s="12">
        <f t="shared" si="0"/>
        <v>896775.7699999999</v>
      </c>
    </row>
    <row r="7" spans="1:8" x14ac:dyDescent="0.2">
      <c r="A7" s="31"/>
      <c r="B7" s="35" t="s">
        <v>42</v>
      </c>
      <c r="C7" s="12">
        <v>0</v>
      </c>
      <c r="D7" s="12">
        <v>0</v>
      </c>
      <c r="E7" s="12">
        <f>C7+D7</f>
        <v>0</v>
      </c>
      <c r="F7" s="12">
        <v>0</v>
      </c>
      <c r="G7" s="12">
        <v>0</v>
      </c>
      <c r="H7" s="12">
        <f>E7-F7</f>
        <v>0</v>
      </c>
    </row>
    <row r="8" spans="1:8" x14ac:dyDescent="0.2">
      <c r="A8" s="31"/>
      <c r="B8" s="35" t="s">
        <v>17</v>
      </c>
      <c r="C8" s="12">
        <v>0</v>
      </c>
      <c r="D8" s="12">
        <v>0</v>
      </c>
      <c r="E8" s="12">
        <f t="shared" ref="E8:E14" si="1">C8+D8</f>
        <v>0</v>
      </c>
      <c r="F8" s="12">
        <v>0</v>
      </c>
      <c r="G8" s="12">
        <v>0</v>
      </c>
      <c r="H8" s="12">
        <f t="shared" ref="H8:H14" si="2">E8-F8</f>
        <v>0</v>
      </c>
    </row>
    <row r="9" spans="1:8" x14ac:dyDescent="0.2">
      <c r="A9" s="31"/>
      <c r="B9" s="35" t="s">
        <v>43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31"/>
      <c r="B10" s="35" t="s">
        <v>3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31"/>
      <c r="B11" s="35" t="s">
        <v>23</v>
      </c>
      <c r="C11" s="12">
        <v>3036451.96</v>
      </c>
      <c r="D11" s="12">
        <v>91437.42</v>
      </c>
      <c r="E11" s="12">
        <f t="shared" si="1"/>
        <v>3127889.38</v>
      </c>
      <c r="F11" s="12">
        <v>2370196.67</v>
      </c>
      <c r="G11" s="12">
        <v>2366041.5699999998</v>
      </c>
      <c r="H11" s="12">
        <f t="shared" si="2"/>
        <v>757692.71</v>
      </c>
    </row>
    <row r="12" spans="1:8" x14ac:dyDescent="0.2">
      <c r="A12" s="31"/>
      <c r="B12" s="35" t="s">
        <v>18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31"/>
      <c r="B13" s="35" t="s">
        <v>44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31"/>
      <c r="B14" s="35" t="s">
        <v>19</v>
      </c>
      <c r="C14" s="12">
        <v>308571.21999999997</v>
      </c>
      <c r="D14" s="12">
        <v>-24346.09</v>
      </c>
      <c r="E14" s="12">
        <f t="shared" si="1"/>
        <v>284225.12999999995</v>
      </c>
      <c r="F14" s="12">
        <v>145142.07</v>
      </c>
      <c r="G14" s="12">
        <v>145142.07</v>
      </c>
      <c r="H14" s="12">
        <f t="shared" si="2"/>
        <v>139083.05999999994</v>
      </c>
    </row>
    <row r="15" spans="1:8" x14ac:dyDescent="0.2">
      <c r="A15" s="33"/>
      <c r="B15" s="35"/>
      <c r="C15" s="12"/>
      <c r="D15" s="12"/>
      <c r="E15" s="12"/>
      <c r="F15" s="12"/>
      <c r="G15" s="12"/>
      <c r="H15" s="12"/>
    </row>
    <row r="16" spans="1:8" x14ac:dyDescent="0.2">
      <c r="A16" s="34" t="s">
        <v>20</v>
      </c>
      <c r="B16" s="36"/>
      <c r="C16" s="12">
        <f t="shared" ref="C16:H16" si="3">SUM(C17:C23)</f>
        <v>21767616.82</v>
      </c>
      <c r="D16" s="12">
        <f t="shared" si="3"/>
        <v>911508.67000000016</v>
      </c>
      <c r="E16" s="12">
        <f t="shared" si="3"/>
        <v>22679125.489999998</v>
      </c>
      <c r="F16" s="12">
        <f t="shared" si="3"/>
        <v>19803830.580000002</v>
      </c>
      <c r="G16" s="12">
        <f t="shared" si="3"/>
        <v>19716042.93</v>
      </c>
      <c r="H16" s="12">
        <f t="shared" si="3"/>
        <v>2875294.9099999955</v>
      </c>
    </row>
    <row r="17" spans="1:8" x14ac:dyDescent="0.2">
      <c r="A17" s="31"/>
      <c r="B17" s="35" t="s">
        <v>45</v>
      </c>
      <c r="C17" s="12">
        <v>2579076.4900000002</v>
      </c>
      <c r="D17" s="12">
        <v>1094438.1100000001</v>
      </c>
      <c r="E17" s="12">
        <f>C17+D17</f>
        <v>3673514.6000000006</v>
      </c>
      <c r="F17" s="12">
        <v>2870045.41</v>
      </c>
      <c r="G17" s="12">
        <v>2870045.41</v>
      </c>
      <c r="H17" s="12">
        <f t="shared" ref="H17:H23" si="4">E17-F17</f>
        <v>803469.19000000041</v>
      </c>
    </row>
    <row r="18" spans="1:8" x14ac:dyDescent="0.2">
      <c r="A18" s="31"/>
      <c r="B18" s="35" t="s">
        <v>28</v>
      </c>
      <c r="C18" s="12">
        <v>19188540.329999998</v>
      </c>
      <c r="D18" s="12">
        <v>-182929.44</v>
      </c>
      <c r="E18" s="12">
        <f t="shared" ref="E18:E23" si="5">C18+D18</f>
        <v>19005610.889999997</v>
      </c>
      <c r="F18" s="12">
        <v>16933785.170000002</v>
      </c>
      <c r="G18" s="12">
        <v>16845997.52</v>
      </c>
      <c r="H18" s="12">
        <f t="shared" si="4"/>
        <v>2071825.7199999951</v>
      </c>
    </row>
    <row r="19" spans="1:8" x14ac:dyDescent="0.2">
      <c r="A19" s="31"/>
      <c r="B19" s="35" t="s">
        <v>21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31"/>
      <c r="B20" s="3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31"/>
      <c r="B21" s="35" t="s">
        <v>47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31"/>
      <c r="B22" s="35" t="s">
        <v>48</v>
      </c>
      <c r="C22" s="12">
        <v>0</v>
      </c>
      <c r="D22" s="12">
        <v>0</v>
      </c>
      <c r="E22" s="12">
        <f t="shared" si="5"/>
        <v>0</v>
      </c>
      <c r="F22" s="12">
        <v>0</v>
      </c>
      <c r="G22" s="12">
        <v>0</v>
      </c>
      <c r="H22" s="12">
        <f t="shared" si="4"/>
        <v>0</v>
      </c>
    </row>
    <row r="23" spans="1:8" x14ac:dyDescent="0.2">
      <c r="A23" s="31"/>
      <c r="B23" s="35" t="s">
        <v>4</v>
      </c>
      <c r="C23" s="12">
        <v>0</v>
      </c>
      <c r="D23" s="12">
        <v>0</v>
      </c>
      <c r="E23" s="12">
        <f t="shared" si="5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33"/>
      <c r="B24" s="35"/>
      <c r="C24" s="12"/>
      <c r="D24" s="12"/>
      <c r="E24" s="12"/>
      <c r="F24" s="12"/>
      <c r="G24" s="12"/>
      <c r="H24" s="12"/>
    </row>
    <row r="25" spans="1:8" x14ac:dyDescent="0.2">
      <c r="A25" s="34" t="s">
        <v>49</v>
      </c>
      <c r="B25" s="36"/>
      <c r="C25" s="12">
        <f t="shared" ref="C25:H25" si="6">SUM(C26:C34)</f>
        <v>0</v>
      </c>
      <c r="D25" s="12">
        <f t="shared" si="6"/>
        <v>0</v>
      </c>
      <c r="E25" s="12">
        <f t="shared" si="6"/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</row>
    <row r="26" spans="1:8" x14ac:dyDescent="0.2">
      <c r="A26" s="31"/>
      <c r="B26" s="35" t="s">
        <v>29</v>
      </c>
      <c r="C26" s="12">
        <v>0</v>
      </c>
      <c r="D26" s="12">
        <v>0</v>
      </c>
      <c r="E26" s="12">
        <f>C26+D26</f>
        <v>0</v>
      </c>
      <c r="F26" s="12">
        <v>0</v>
      </c>
      <c r="G26" s="12">
        <v>0</v>
      </c>
      <c r="H26" s="12">
        <f t="shared" ref="H26:H34" si="7">E26-F26</f>
        <v>0</v>
      </c>
    </row>
    <row r="27" spans="1:8" x14ac:dyDescent="0.2">
      <c r="A27" s="31"/>
      <c r="B27" s="35" t="s">
        <v>24</v>
      </c>
      <c r="C27" s="12">
        <v>0</v>
      </c>
      <c r="D27" s="12">
        <v>0</v>
      </c>
      <c r="E27" s="12">
        <f t="shared" ref="E27:E34" si="8">C27+D27</f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31"/>
      <c r="B28" s="35" t="s">
        <v>30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31"/>
      <c r="B29" s="35" t="s">
        <v>50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31"/>
      <c r="B30" s="35" t="s">
        <v>22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31"/>
      <c r="B31" s="35" t="s">
        <v>5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31"/>
      <c r="B32" s="35" t="s">
        <v>6</v>
      </c>
      <c r="C32" s="12">
        <v>0</v>
      </c>
      <c r="D32" s="12">
        <v>0</v>
      </c>
      <c r="E32" s="12">
        <f t="shared" si="8"/>
        <v>0</v>
      </c>
      <c r="F32" s="12">
        <v>0</v>
      </c>
      <c r="G32" s="12">
        <v>0</v>
      </c>
      <c r="H32" s="12">
        <f t="shared" si="7"/>
        <v>0</v>
      </c>
    </row>
    <row r="33" spans="1:8" x14ac:dyDescent="0.2">
      <c r="A33" s="31"/>
      <c r="B33" s="35" t="s">
        <v>51</v>
      </c>
      <c r="C33" s="12">
        <v>0</v>
      </c>
      <c r="D33" s="12">
        <v>0</v>
      </c>
      <c r="E33" s="12">
        <f t="shared" si="8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31"/>
      <c r="B34" s="35" t="s">
        <v>31</v>
      </c>
      <c r="C34" s="12">
        <v>0</v>
      </c>
      <c r="D34" s="12">
        <v>0</v>
      </c>
      <c r="E34" s="12">
        <f t="shared" si="8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33"/>
      <c r="B35" s="35"/>
      <c r="C35" s="12"/>
      <c r="D35" s="12"/>
      <c r="E35" s="12"/>
      <c r="F35" s="12"/>
      <c r="G35" s="12"/>
      <c r="H35" s="12"/>
    </row>
    <row r="36" spans="1:8" x14ac:dyDescent="0.2">
      <c r="A36" s="34" t="s">
        <v>32</v>
      </c>
      <c r="B36" s="36"/>
      <c r="C36" s="12">
        <f t="shared" ref="C36:H36" si="9">SUM(C37:C40)</f>
        <v>0</v>
      </c>
      <c r="D36" s="12">
        <f t="shared" si="9"/>
        <v>0</v>
      </c>
      <c r="E36" s="12">
        <f t="shared" si="9"/>
        <v>0</v>
      </c>
      <c r="F36" s="12">
        <f t="shared" si="9"/>
        <v>0</v>
      </c>
      <c r="G36" s="12">
        <f t="shared" si="9"/>
        <v>0</v>
      </c>
      <c r="H36" s="12">
        <f t="shared" si="9"/>
        <v>0</v>
      </c>
    </row>
    <row r="37" spans="1:8" x14ac:dyDescent="0.2">
      <c r="A37" s="31"/>
      <c r="B37" s="35" t="s">
        <v>52</v>
      </c>
      <c r="C37" s="12">
        <v>0</v>
      </c>
      <c r="D37" s="12">
        <v>0</v>
      </c>
      <c r="E37" s="12">
        <f>C37+D37</f>
        <v>0</v>
      </c>
      <c r="F37" s="12">
        <v>0</v>
      </c>
      <c r="G37" s="12">
        <v>0</v>
      </c>
      <c r="H37" s="12">
        <f t="shared" ref="H37:H40" si="10">E37-F37</f>
        <v>0</v>
      </c>
    </row>
    <row r="38" spans="1:8" ht="22.5" x14ac:dyDescent="0.2">
      <c r="A38" s="31"/>
      <c r="B38" s="35" t="s">
        <v>25</v>
      </c>
      <c r="C38" s="12">
        <v>0</v>
      </c>
      <c r="D38" s="12">
        <v>0</v>
      </c>
      <c r="E38" s="12">
        <f t="shared" ref="E38:E40" si="11">C38+D38</f>
        <v>0</v>
      </c>
      <c r="F38" s="12">
        <v>0</v>
      </c>
      <c r="G38" s="12">
        <v>0</v>
      </c>
      <c r="H38" s="12">
        <f t="shared" si="10"/>
        <v>0</v>
      </c>
    </row>
    <row r="39" spans="1:8" x14ac:dyDescent="0.2">
      <c r="A39" s="31"/>
      <c r="B39" s="35" t="s">
        <v>33</v>
      </c>
      <c r="C39" s="12">
        <v>0</v>
      </c>
      <c r="D39" s="12">
        <v>0</v>
      </c>
      <c r="E39" s="12">
        <f t="shared" si="11"/>
        <v>0</v>
      </c>
      <c r="F39" s="12">
        <v>0</v>
      </c>
      <c r="G39" s="12">
        <v>0</v>
      </c>
      <c r="H39" s="12">
        <f t="shared" si="10"/>
        <v>0</v>
      </c>
    </row>
    <row r="40" spans="1:8" x14ac:dyDescent="0.2">
      <c r="A40" s="31"/>
      <c r="B40" s="35" t="s">
        <v>7</v>
      </c>
      <c r="C40" s="12">
        <v>0</v>
      </c>
      <c r="D40" s="12">
        <v>0</v>
      </c>
      <c r="E40" s="12">
        <f t="shared" si="11"/>
        <v>0</v>
      </c>
      <c r="F40" s="12">
        <v>0</v>
      </c>
      <c r="G40" s="12">
        <v>0</v>
      </c>
      <c r="H40" s="12">
        <f t="shared" si="10"/>
        <v>0</v>
      </c>
    </row>
    <row r="41" spans="1:8" x14ac:dyDescent="0.2">
      <c r="A41" s="33"/>
      <c r="B41" s="35"/>
      <c r="C41" s="12"/>
      <c r="D41" s="12"/>
      <c r="E41" s="12"/>
      <c r="F41" s="12"/>
      <c r="G41" s="12"/>
      <c r="H41" s="12"/>
    </row>
    <row r="42" spans="1:8" x14ac:dyDescent="0.2">
      <c r="A42" s="39"/>
      <c r="B42" s="40" t="s">
        <v>53</v>
      </c>
      <c r="C42" s="20">
        <f t="shared" ref="C42:H42" si="12">SUM(C36+C25+C16+C6)</f>
        <v>25112640</v>
      </c>
      <c r="D42" s="20">
        <f t="shared" si="12"/>
        <v>978600.00000000012</v>
      </c>
      <c r="E42" s="20">
        <f t="shared" si="12"/>
        <v>26091240</v>
      </c>
      <c r="F42" s="20">
        <f t="shared" si="12"/>
        <v>22319169.32</v>
      </c>
      <c r="G42" s="20">
        <f t="shared" si="12"/>
        <v>22227226.57</v>
      </c>
      <c r="H42" s="20">
        <f t="shared" si="12"/>
        <v>3772070.6799999955</v>
      </c>
    </row>
    <row r="43" spans="1:8" x14ac:dyDescent="0.2">
      <c r="A43" s="30"/>
      <c r="B43" t="s">
        <v>143</v>
      </c>
      <c r="C43" s="47"/>
      <c r="D43" s="48"/>
      <c r="E43" s="48"/>
      <c r="F43" s="48"/>
      <c r="G43" s="30"/>
      <c r="H43" s="30"/>
    </row>
    <row r="44" spans="1:8" x14ac:dyDescent="0.2">
      <c r="A44" s="30"/>
      <c r="B44" s="30"/>
      <c r="C44" s="30"/>
      <c r="D44" s="30"/>
      <c r="E44" s="30"/>
      <c r="F44" s="30"/>
      <c r="G44" s="30"/>
      <c r="H44" s="30"/>
    </row>
    <row r="45" spans="1:8" x14ac:dyDescent="0.2">
      <c r="A45" s="30"/>
      <c r="B45" s="47" t="s">
        <v>148</v>
      </c>
      <c r="C45" s="47" t="s">
        <v>144</v>
      </c>
      <c r="D45" s="48"/>
      <c r="E45" s="48"/>
      <c r="F45" s="48" t="s">
        <v>145</v>
      </c>
      <c r="G45" s="48"/>
      <c r="H45" s="30"/>
    </row>
    <row r="46" spans="1:8" x14ac:dyDescent="0.2">
      <c r="B46" s="47"/>
      <c r="C46" s="48"/>
      <c r="D46" s="48"/>
      <c r="E46" s="48"/>
      <c r="F46" s="48"/>
      <c r="G46" s="48"/>
    </row>
    <row r="47" spans="1:8" x14ac:dyDescent="0.2">
      <c r="B47" s="47"/>
      <c r="C47" s="48"/>
      <c r="D47" s="48"/>
      <c r="E47" s="48"/>
      <c r="F47" s="48"/>
      <c r="G47" s="48"/>
    </row>
    <row r="48" spans="1:8" x14ac:dyDescent="0.2">
      <c r="B48" s="47" t="s">
        <v>149</v>
      </c>
      <c r="C48" s="48" t="s">
        <v>146</v>
      </c>
      <c r="D48" s="48"/>
      <c r="E48" s="48"/>
      <c r="F48" s="48" t="s">
        <v>147</v>
      </c>
      <c r="G48" s="48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2022-01-13T20:59:58Z</cp:lastPrinted>
  <dcterms:created xsi:type="dcterms:W3CDTF">2014-02-10T03:37:14Z</dcterms:created>
  <dcterms:modified xsi:type="dcterms:W3CDTF">2022-01-13T21:01:09Z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