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924DFBFA-EDD2-4E3D-B02A-4A1FDF1D5145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6" i="6"/>
  <c r="H42" i="6"/>
  <c r="H39" i="6"/>
  <c r="H38" i="6"/>
  <c r="H35" i="6"/>
  <c r="H34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H33" i="6" s="1"/>
  <c r="C23" i="6"/>
  <c r="C13" i="6"/>
  <c r="E13" i="6" s="1"/>
  <c r="C5" i="6"/>
  <c r="C42" i="5" l="1"/>
  <c r="E16" i="8"/>
  <c r="H53" i="6"/>
  <c r="E43" i="6"/>
  <c r="H43" i="6" s="1"/>
  <c r="E23" i="6"/>
  <c r="H23" i="6" s="1"/>
  <c r="H13" i="6"/>
  <c r="F77" i="6"/>
  <c r="H25" i="5"/>
  <c r="H16" i="5"/>
  <c r="E36" i="5"/>
  <c r="H38" i="5"/>
  <c r="H36" i="5" s="1"/>
  <c r="H42" i="5" s="1"/>
  <c r="H6" i="8"/>
  <c r="H16" i="8" s="1"/>
  <c r="E6" i="5"/>
  <c r="H13" i="5"/>
  <c r="H6" i="5" s="1"/>
  <c r="G77" i="6"/>
  <c r="C77" i="6"/>
  <c r="D77" i="6"/>
  <c r="E5" i="6"/>
  <c r="D42" i="5"/>
  <c r="F42" i="5"/>
  <c r="G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<sst xmlns="http://schemas.openxmlformats.org/spreadsheetml/2006/main" count="229" uniqueCount="150">
  <si>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</si>
  <si>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</si>
  <si>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</si>
  <si>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</si>
  <si>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</si>
  <si>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</si>
  <si>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</si>
  <si>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</si>
  <si>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</si>
  <si>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</si>
  <si>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</si>
  <si>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</si>
  <si>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</si>
  <si>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</si>
  <si>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</si>
  <si>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</si>
  <si>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</si>
  <si>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</si>
  <si>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</si>
  <si>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</si>
  <si>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</si>
  <si>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</si>
  <si>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</si>
  <si>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</si>
  <si>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</si>
  <si>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</si>
  <si>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</si>
  <si>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</si>
  <si>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</si>
  <si>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</si>
  <si>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</si>
  <si>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</si>
  <si>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</si>
  <si>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</si>
  <si>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</si>
  <si>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</si>
  <si>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</si>
  <si>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</si>
  <si>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</si>
  <si>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</si>
  <si>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</si>
  <si>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</si>
  <si>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</si>
  <si>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</si>
  <si>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</si>
  <si>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</si>
  <si>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</si>
  <si>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</si>
  <si>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</si>
  <si>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</si>
  <si>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</si>
  <si>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</si>
  <si>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</si>
  <si>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</si>
  <si>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</si>
  <si>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</si>
  <si>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</si>
  <si>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</si>
  <si>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</si>
  <si>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</si>
  <si>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</si>
  <si>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</si>
  <si>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</si>
  <si>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</si>
  <si>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</si>
  <si>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</si>
  <si>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</si>
  <si>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</si>
  <si>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</si>
  <si>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</si>
  <si>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</si>
  <si>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</si>
  <si>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</si>
  <si>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</si>
  <si>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</si>
  <si>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</si>
  <si>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</si>
  <si>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</si>
  <si>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</si>
  <si>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</si>
  <si>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</si>
  <si>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</si>
  <si>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</si>
  <si>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</si>
  <si>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</si>
  <si>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</si>
  <si>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</si>
  <si>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</si>
  <si>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</si>
  <si>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</si>
  <si>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</si>
  <si>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</si>
  <si>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</si>
  <si>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</si>
  <si>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</si>
  <si>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</si>
  <si>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</si>
  <si>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</si>
  <si>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</si>
  <si>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</si>
  <si>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</si>
  <si>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</si>
  <si>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</si>
  <si>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</si>
  <si>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</si>
  <si>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</si>
  <si>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</si>
  <si>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</si>
  <si>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</si>
  <si>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</si>
  <si>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</si>
  <si>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</si>
  <si>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</si>
  <si>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</si>
  <si>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</si>
  <si>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</si>
  <si>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</si>
  <si>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</si>
  <si>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</si>
  <si>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</si>
  <si>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</si>
  <si>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</si>
  <si>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</si>
  <si>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</si>
  <si>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</si>
  <si>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</si>
  <si>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</si>
  <si>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</si>
  <si>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Salvatierra, Gto.
ESTADO ANALÍTICO DEL EJERCICIO DEL PRESUPUESTO DE EGRESOS
CLASIFICACIÓN POR OBJETO DEL GASTO (CAPÍTULO Y CONCEPTO)
DEL 1 ENERO AL 30 DE SEPTIEMBRE DEL 2021</t>
  </si>
  <si>
    <t>Sistema Municipal de Agua Potable y Alcantarillado para el Municipio de Salvatierra, Gto.
ESTADO ANALÍTICO DEL EJERCICIO DEL PRESUPUESTO DE EGRESOS
CLASIFICACION ECÓNOMICA (POR TIPO DE GASTO)
DEL 1 ENERO AL 30 DE SEPTIEMBRE DEL 2021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</si>
  <si>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</si>
  <si>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</si>
  <si>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</si>
  <si>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</si>
  <si>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</si>
  <si>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</si>
  <si>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</si>
  <si>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</si>
  <si>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</si>
  <si>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Salvatierra, Gto.
ESTADO ANALÍTICO DEL EJERCICIO DEL PRESUPUESTO DE EGRESOS
CLASIFICACIÓN ADMINISTRATIVA
DEL 1 ENERO AL 30 DE SEPTIEMBRE DEL 2021</t>
  </si>
  <si>
    <t>Gobierno (Federal/Estatal/Municipal) de Sistema Municipal de Agua Potable y Alcantarillado para el Municipio de Salvatierra, Gto.
Estado Analítico del Ejercicio del Presupuesto de Egresos
Clasificación Administrativa
DEL 1 ENERO AL 30 DE SEPTIEMBRE DEL 2021</t>
  </si>
  <si>
    <t>Sector Paraestatal del Gobierno (Federal/Estatal/Municipal) de Sistema Municipal de Agua Potable y Alcantarillado para el Municipio de Salvatierra, Gto.
Estado Analítico del Ejercicio del Presupuesto de Egresos
Clasificación Administrativa
DEL 1 ENERO AL 30 DE SEPTIEMBRE DEL 2021</t>
  </si>
  <si>
    <t>Sistema Municipal de Agua Potable y Alcantarillado para el Municipio de Salvatierra, Gto.
ESTADO ANALÍTICO DEL EJERCICIO DEL PRESUPUESTO DE EGRESOS
CLASIFICACIÓN FUNCIONAL (FINALIDAD Y FUNCIÓN)
DEL 1 ENERO 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</si>
  <si>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</si>
  <si>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</si>
  <si>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</si>
  <si>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</si>
  <si>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</si>
  <si>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>AUTORIZÓ</t>
  </si>
  <si>
    <t>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</si>
</sst>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Protection="1">
      <protection locked="0"/>
    </xf>
    <xf numFmtId="0" fontId="0" fillId="2" borderId="0" xfId="0" applyFill="1" applyProtection="1">
      <protection locked="0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38100</xdr:rowOff>
    </xdr:from>
    <xdr:to>
      <xdr:col>1</xdr:col>
      <xdr:colOff>1094740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8100"/>
          <a:ext cx="98044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904240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0A42CE-8CC4-43D5-BACE-B9556857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98044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123825</xdr:rowOff>
    </xdr:from>
    <xdr:to>
      <xdr:col>1</xdr:col>
      <xdr:colOff>1370965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F51F54-007A-42F4-B38B-A79ABE70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3825"/>
          <a:ext cx="98044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20</xdr:row>
      <xdr:rowOff>47625</xdr:rowOff>
    </xdr:from>
    <xdr:to>
      <xdr:col>1</xdr:col>
      <xdr:colOff>951865</xdr:colOff>
      <xdr:row>20</xdr:row>
      <xdr:rowOff>523875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BB440-B100-4174-AE43-18AAD02E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505200"/>
          <a:ext cx="98044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34</xdr:row>
      <xdr:rowOff>47625</xdr:rowOff>
    </xdr:from>
    <xdr:to>
      <xdr:col>1</xdr:col>
      <xdr:colOff>904240</xdr:colOff>
      <xdr:row>34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EDD166-839C-4B26-8AFA-BF47739E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076950"/>
          <a:ext cx="98044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1094740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7D98E5-2A2F-4F73-8861-73C255061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showGridLines="0" zoomScaleNormal="100" workbookViewId="0">
      <selection activeCell="B80" sqref="B80:H8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128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49" t="s">
        <v>55</v>
      </c>
      <c r="D3" s="49" t="s">
        <v>125</v>
      </c>
      <c r="E3" s="49" t="s">
        <v>56</v>
      </c>
      <c r="F3" s="49" t="s">
        <v>57</v>
      </c>
      <c r="G3" s="49" t="s">
        <v>58</v>
      </c>
      <c r="H3" s="59"/>
    </row>
    <row r="4" spans="1:8" x14ac:dyDescent="0.2">
      <c r="A4" s="64"/>
      <c r="B4" s="65"/>
      <c r="C4" s="50">
        <v>1</v>
      </c>
      <c r="D4" s="50">
        <v>2</v>
      </c>
      <c r="E4" s="50" t="s">
        <v>126</v>
      </c>
      <c r="F4" s="50">
        <v>4</v>
      </c>
      <c r="G4" s="50">
        <v>5</v>
      </c>
      <c r="H4" s="50" t="s">
        <v>127</v>
      </c>
    </row>
    <row r="5" spans="1:8" x14ac:dyDescent="0.2">
      <c r="A5" s="45" t="s">
        <v>61</v>
      </c>
      <c r="B5" s="7"/>
      <c r="C5" s="12">
        <f>SUM(C6:C12)</f>
        <v>11443193.68</v>
      </c>
      <c r="D5" s="12">
        <f>SUM(D6:D12)</f>
        <v>417009.57999999996</v>
      </c>
      <c r="E5" s="12">
        <f>C5+D5</f>
        <v>11860203.26</v>
      </c>
      <c r="F5" s="12">
        <f>SUM(F6:F12)</f>
        <v>6802659.8599999994</v>
      </c>
      <c r="G5" s="12">
        <f>SUM(G6:G12)</f>
        <v>6802659.8599999994</v>
      </c>
      <c r="H5" s="12">
        <f>E5-F5</f>
        <v>5057543.4000000004</v>
      </c>
    </row>
    <row r="6" spans="1:8" x14ac:dyDescent="0.2">
      <c r="A6" s="46">
        <v>1100</v>
      </c>
      <c r="B6" s="9" t="s">
        <v>70</v>
      </c>
      <c r="C6" s="13">
        <v>6505567.4199999999</v>
      </c>
      <c r="D6" s="13">
        <v>-228844.39</v>
      </c>
      <c r="E6" s="13">
        <f t="shared" ref="E6:E69" si="0">C6+D6</f>
        <v>6276723.0300000003</v>
      </c>
      <c r="F6" s="13">
        <v>3947221.11</v>
      </c>
      <c r="G6" s="13">
        <v>3947221.11</v>
      </c>
      <c r="H6" s="13">
        <f t="shared" ref="H6:H69" si="1">E6-F6</f>
        <v>2329501.9200000004</v>
      </c>
    </row>
    <row r="7" spans="1:8" x14ac:dyDescent="0.2">
      <c r="A7" s="46">
        <v>1200</v>
      </c>
      <c r="B7" s="9" t="s">
        <v>71</v>
      </c>
      <c r="C7" s="13">
        <v>0</v>
      </c>
      <c r="D7" s="13">
        <v>282254.39</v>
      </c>
      <c r="E7" s="13">
        <f t="shared" si="0"/>
        <v>282254.39</v>
      </c>
      <c r="F7" s="13">
        <v>253920.52</v>
      </c>
      <c r="G7" s="13">
        <v>253920.52</v>
      </c>
      <c r="H7" s="13">
        <f t="shared" si="1"/>
        <v>28333.870000000024</v>
      </c>
    </row>
    <row r="8" spans="1:8" x14ac:dyDescent="0.2">
      <c r="A8" s="46">
        <v>1300</v>
      </c>
      <c r="B8" s="9" t="s">
        <v>72</v>
      </c>
      <c r="C8" s="13">
        <v>1888918.83</v>
      </c>
      <c r="D8" s="13">
        <v>181077.53</v>
      </c>
      <c r="E8" s="13">
        <f t="shared" si="0"/>
        <v>2069996.36</v>
      </c>
      <c r="F8" s="13">
        <v>819052.21</v>
      </c>
      <c r="G8" s="13">
        <v>819052.21</v>
      </c>
      <c r="H8" s="13">
        <f t="shared" si="1"/>
        <v>1250944.1500000001</v>
      </c>
    </row>
    <row r="9" spans="1:8" x14ac:dyDescent="0.2">
      <c r="A9" s="46">
        <v>1400</v>
      </c>
      <c r="B9" s="9" t="s">
        <v>35</v>
      </c>
      <c r="C9" s="13">
        <v>1284092.54</v>
      </c>
      <c r="D9" s="13">
        <v>84094.15</v>
      </c>
      <c r="E9" s="13">
        <f t="shared" si="0"/>
        <v>1368186.69</v>
      </c>
      <c r="F9" s="13">
        <v>934844.01</v>
      </c>
      <c r="G9" s="13">
        <v>934844.01</v>
      </c>
      <c r="H9" s="13">
        <f t="shared" si="1"/>
        <v>433342.67999999993</v>
      </c>
    </row>
    <row r="10" spans="1:8" x14ac:dyDescent="0.2">
      <c r="A10" s="46">
        <v>1500</v>
      </c>
      <c r="B10" s="9" t="s">
        <v>73</v>
      </c>
      <c r="C10" s="13">
        <v>1764614.89</v>
      </c>
      <c r="D10" s="13">
        <v>98427.9</v>
      </c>
      <c r="E10" s="13">
        <f t="shared" si="0"/>
        <v>1863042.7899999998</v>
      </c>
      <c r="F10" s="13">
        <v>847622.01</v>
      </c>
      <c r="G10" s="13">
        <v>847622.01</v>
      </c>
      <c r="H10" s="13">
        <f t="shared" si="1"/>
        <v>1015420.7799999998</v>
      </c>
    </row>
    <row r="11" spans="1:8" x14ac:dyDescent="0.2">
      <c r="A11" s="46">
        <v>1600</v>
      </c>
      <c r="B11" s="9" t="s">
        <v>36</v>
      </c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5" t="s">
        <v>62</v>
      </c>
      <c r="B13" s="7"/>
      <c r="C13" s="13">
        <f>SUM(C14:C22)</f>
        <v>2248964.81</v>
      </c>
      <c r="D13" s="13">
        <f>SUM(D14:D22)</f>
        <v>212877.96</v>
      </c>
      <c r="E13" s="13">
        <f t="shared" si="0"/>
        <v>2461842.77</v>
      </c>
      <c r="F13" s="13">
        <f>SUM(F14:F22)</f>
        <v>1252504.8800000001</v>
      </c>
      <c r="G13" s="13">
        <f>SUM(G14:G22)</f>
        <v>1094954.21</v>
      </c>
      <c r="H13" s="13">
        <f t="shared" si="1"/>
        <v>1209337.8899999999</v>
      </c>
    </row>
    <row r="14" spans="1:8" x14ac:dyDescent="0.2">
      <c r="A14" s="46">
        <v>2100</v>
      </c>
      <c r="B14" s="9" t="s">
        <v>75</v>
      </c>
      <c r="C14" s="13">
        <v>243440.7</v>
      </c>
      <c r="D14" s="13">
        <v>-5055.84</v>
      </c>
      <c r="E14" s="13">
        <f t="shared" si="0"/>
        <v>238384.86000000002</v>
      </c>
      <c r="F14" s="13">
        <v>128902.54</v>
      </c>
      <c r="G14" s="13">
        <v>118790.54</v>
      </c>
      <c r="H14" s="13">
        <f t="shared" si="1"/>
        <v>109482.32000000002</v>
      </c>
    </row>
    <row r="15" spans="1:8" x14ac:dyDescent="0.2">
      <c r="A15" s="46">
        <v>2200</v>
      </c>
      <c r="B15" s="9" t="s">
        <v>76</v>
      </c>
      <c r="C15" s="13">
        <v>25000</v>
      </c>
      <c r="D15" s="13">
        <v>25055.84</v>
      </c>
      <c r="E15" s="13">
        <f t="shared" si="0"/>
        <v>50055.839999999997</v>
      </c>
      <c r="F15" s="13">
        <v>48253.72</v>
      </c>
      <c r="G15" s="13">
        <v>47471.72</v>
      </c>
      <c r="H15" s="13">
        <f t="shared" si="1"/>
        <v>1802.1199999999953</v>
      </c>
    </row>
    <row r="16" spans="1:8" x14ac:dyDescent="0.2">
      <c r="A16" s="46">
        <v>2300</v>
      </c>
      <c r="B16" s="9" t="s">
        <v>77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6">
        <v>2400</v>
      </c>
      <c r="B17" s="9" t="s">
        <v>78</v>
      </c>
      <c r="C17" s="13">
        <v>1158374.1100000001</v>
      </c>
      <c r="D17" s="13">
        <v>-218950.59</v>
      </c>
      <c r="E17" s="13">
        <f t="shared" si="0"/>
        <v>939423.52000000014</v>
      </c>
      <c r="F17" s="13">
        <v>399113.59</v>
      </c>
      <c r="G17" s="13">
        <v>355692.84</v>
      </c>
      <c r="H17" s="13">
        <f t="shared" si="1"/>
        <v>540309.93000000017</v>
      </c>
    </row>
    <row r="18" spans="1:8" x14ac:dyDescent="0.2">
      <c r="A18" s="46">
        <v>2500</v>
      </c>
      <c r="B18" s="9" t="s">
        <v>79</v>
      </c>
      <c r="C18" s="13">
        <v>180000</v>
      </c>
      <c r="D18" s="13">
        <v>443538.55</v>
      </c>
      <c r="E18" s="13">
        <f t="shared" si="0"/>
        <v>623538.55000000005</v>
      </c>
      <c r="F18" s="13">
        <v>447005.7</v>
      </c>
      <c r="G18" s="13">
        <v>365077.49</v>
      </c>
      <c r="H18" s="13">
        <f t="shared" si="1"/>
        <v>176532.85000000003</v>
      </c>
    </row>
    <row r="19" spans="1:8" x14ac:dyDescent="0.2">
      <c r="A19" s="46">
        <v>2600</v>
      </c>
      <c r="B19" s="9" t="s">
        <v>80</v>
      </c>
      <c r="C19" s="13">
        <v>371900</v>
      </c>
      <c r="D19" s="13">
        <v>-10000</v>
      </c>
      <c r="E19" s="13">
        <f t="shared" si="0"/>
        <v>361900</v>
      </c>
      <c r="F19" s="13">
        <v>217640.34</v>
      </c>
      <c r="G19" s="13">
        <v>200146.16</v>
      </c>
      <c r="H19" s="13">
        <f t="shared" si="1"/>
        <v>144259.66</v>
      </c>
    </row>
    <row r="20" spans="1:8" x14ac:dyDescent="0.2">
      <c r="A20" s="46">
        <v>2700</v>
      </c>
      <c r="B20" s="9" t="s">
        <v>81</v>
      </c>
      <c r="C20" s="13">
        <v>66700</v>
      </c>
      <c r="D20" s="13">
        <v>-1710</v>
      </c>
      <c r="E20" s="13">
        <f t="shared" si="0"/>
        <v>64990</v>
      </c>
      <c r="F20" s="13">
        <v>4681.04</v>
      </c>
      <c r="G20" s="13">
        <v>3271.47</v>
      </c>
      <c r="H20" s="13">
        <f t="shared" si="1"/>
        <v>60308.959999999999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203550</v>
      </c>
      <c r="D22" s="13">
        <v>-20000</v>
      </c>
      <c r="E22" s="13">
        <f t="shared" si="0"/>
        <v>183550</v>
      </c>
      <c r="F22" s="13">
        <v>6907.95</v>
      </c>
      <c r="G22" s="13">
        <v>4503.99</v>
      </c>
      <c r="H22" s="13">
        <f t="shared" si="1"/>
        <v>176642.05</v>
      </c>
    </row>
    <row r="23" spans="1:8" x14ac:dyDescent="0.2">
      <c r="A23" s="45" t="s">
        <v>63</v>
      </c>
      <c r="B23" s="7"/>
      <c r="C23" s="13">
        <f>SUM(C24:C32)</f>
        <v>9893981.5099999998</v>
      </c>
      <c r="D23" s="13">
        <f>SUM(D24:D32)</f>
        <v>-649394.18999999994</v>
      </c>
      <c r="E23" s="13">
        <f t="shared" si="0"/>
        <v>9244587.3200000003</v>
      </c>
      <c r="F23" s="13">
        <f>SUM(F24:F32)</f>
        <v>7410214.7200000007</v>
      </c>
      <c r="G23" s="13">
        <f>SUM(G24:G32)</f>
        <v>7326868.5900000008</v>
      </c>
      <c r="H23" s="13">
        <f t="shared" si="1"/>
        <v>1834372.5999999996</v>
      </c>
    </row>
    <row r="24" spans="1:8" x14ac:dyDescent="0.2">
      <c r="A24" s="46">
        <v>3100</v>
      </c>
      <c r="B24" s="9" t="s">
        <v>84</v>
      </c>
      <c r="C24" s="13">
        <v>7862000</v>
      </c>
      <c r="D24" s="13">
        <v>-805172.41</v>
      </c>
      <c r="E24" s="13">
        <f t="shared" si="0"/>
        <v>7056827.5899999999</v>
      </c>
      <c r="F24" s="13">
        <v>5927383.75</v>
      </c>
      <c r="G24" s="13">
        <v>5912880.1500000004</v>
      </c>
      <c r="H24" s="13">
        <f t="shared" si="1"/>
        <v>1129443.8399999999</v>
      </c>
    </row>
    <row r="25" spans="1:8" x14ac:dyDescent="0.2">
      <c r="A25" s="46">
        <v>3200</v>
      </c>
      <c r="B25" s="9" t="s">
        <v>85</v>
      </c>
      <c r="C25" s="13">
        <v>315500</v>
      </c>
      <c r="D25" s="13">
        <v>2550.37</v>
      </c>
      <c r="E25" s="13">
        <f t="shared" si="0"/>
        <v>318050.37</v>
      </c>
      <c r="F25" s="13">
        <v>119315.4</v>
      </c>
      <c r="G25" s="13">
        <v>89923.4</v>
      </c>
      <c r="H25" s="13">
        <f t="shared" si="1"/>
        <v>198734.97</v>
      </c>
    </row>
    <row r="26" spans="1:8" x14ac:dyDescent="0.2">
      <c r="A26" s="46">
        <v>3300</v>
      </c>
      <c r="B26" s="9" t="s">
        <v>86</v>
      </c>
      <c r="C26" s="13">
        <v>187000</v>
      </c>
      <c r="D26" s="13">
        <v>-47412.74</v>
      </c>
      <c r="E26" s="13">
        <f t="shared" si="0"/>
        <v>139587.26</v>
      </c>
      <c r="F26" s="13">
        <v>104995.42</v>
      </c>
      <c r="G26" s="13">
        <v>104995.42</v>
      </c>
      <c r="H26" s="13">
        <f t="shared" si="1"/>
        <v>34591.840000000011</v>
      </c>
    </row>
    <row r="27" spans="1:8" x14ac:dyDescent="0.2">
      <c r="A27" s="46">
        <v>3400</v>
      </c>
      <c r="B27" s="9" t="s">
        <v>87</v>
      </c>
      <c r="C27" s="13">
        <v>45000</v>
      </c>
      <c r="D27" s="13">
        <v>0</v>
      </c>
      <c r="E27" s="13">
        <f t="shared" si="0"/>
        <v>45000</v>
      </c>
      <c r="F27" s="13">
        <v>28398.07</v>
      </c>
      <c r="G27" s="13">
        <v>25416.61</v>
      </c>
      <c r="H27" s="13">
        <f t="shared" si="1"/>
        <v>16601.93</v>
      </c>
    </row>
    <row r="28" spans="1:8" x14ac:dyDescent="0.2">
      <c r="A28" s="46">
        <v>3500</v>
      </c>
      <c r="B28" s="9" t="s">
        <v>88</v>
      </c>
      <c r="C28" s="13">
        <v>1062182.31</v>
      </c>
      <c r="D28" s="13">
        <v>-136882.72</v>
      </c>
      <c r="E28" s="13">
        <f t="shared" si="0"/>
        <v>925299.59000000008</v>
      </c>
      <c r="F28" s="13">
        <v>576032.39</v>
      </c>
      <c r="G28" s="13">
        <v>544125.26</v>
      </c>
      <c r="H28" s="13">
        <f t="shared" si="1"/>
        <v>349267.20000000007</v>
      </c>
    </row>
    <row r="29" spans="1:8" x14ac:dyDescent="0.2">
      <c r="A29" s="46">
        <v>3600</v>
      </c>
      <c r="B29" s="9" t="s">
        <v>89</v>
      </c>
      <c r="C29" s="13">
        <v>30000</v>
      </c>
      <c r="D29" s="13">
        <v>0</v>
      </c>
      <c r="E29" s="13">
        <f t="shared" si="0"/>
        <v>30000</v>
      </c>
      <c r="F29" s="13">
        <v>24441.94</v>
      </c>
      <c r="G29" s="13">
        <v>19880</v>
      </c>
      <c r="H29" s="13">
        <f t="shared" si="1"/>
        <v>5558.0600000000013</v>
      </c>
    </row>
    <row r="30" spans="1:8" x14ac:dyDescent="0.2">
      <c r="A30" s="46">
        <v>3700</v>
      </c>
      <c r="B30" s="9" t="s">
        <v>90</v>
      </c>
      <c r="C30" s="13">
        <v>48500</v>
      </c>
      <c r="D30" s="13">
        <v>-5244.76</v>
      </c>
      <c r="E30" s="13">
        <f t="shared" si="0"/>
        <v>43255.24</v>
      </c>
      <c r="F30" s="13">
        <v>3768.49</v>
      </c>
      <c r="G30" s="13">
        <v>3768.49</v>
      </c>
      <c r="H30" s="13">
        <f t="shared" si="1"/>
        <v>39486.75</v>
      </c>
    </row>
    <row r="31" spans="1:8" x14ac:dyDescent="0.2">
      <c r="A31" s="46">
        <v>3800</v>
      </c>
      <c r="B31" s="9" t="s">
        <v>91</v>
      </c>
      <c r="C31" s="13">
        <v>50000</v>
      </c>
      <c r="D31" s="13">
        <v>0</v>
      </c>
      <c r="E31" s="13">
        <f t="shared" si="0"/>
        <v>50000</v>
      </c>
      <c r="F31" s="13">
        <v>700</v>
      </c>
      <c r="G31" s="13">
        <v>700</v>
      </c>
      <c r="H31" s="13">
        <f t="shared" si="1"/>
        <v>49300</v>
      </c>
    </row>
    <row r="32" spans="1:8" x14ac:dyDescent="0.2">
      <c r="A32" s="46">
        <v>3900</v>
      </c>
      <c r="B32" s="9" t="s">
        <v>19</v>
      </c>
      <c r="C32" s="13">
        <v>293799.2</v>
      </c>
      <c r="D32" s="13">
        <v>342768.07</v>
      </c>
      <c r="E32" s="13">
        <f t="shared" si="0"/>
        <v>636567.27</v>
      </c>
      <c r="F32" s="13">
        <v>625179.26</v>
      </c>
      <c r="G32" s="13">
        <v>625179.26</v>
      </c>
      <c r="H32" s="13">
        <f t="shared" si="1"/>
        <v>11388.010000000009</v>
      </c>
    </row>
    <row r="33" spans="1:8" x14ac:dyDescent="0.2">
      <c r="A33" s="45" t="s">
        <v>64</v>
      </c>
      <c r="B33" s="7"/>
      <c r="C33" s="13">
        <f>SUM(C34:C42)</f>
        <v>0</v>
      </c>
      <c r="D33" s="13">
        <f>SUM(D34:D42)</f>
        <v>0</v>
      </c>
      <c r="E33" s="13">
        <f t="shared" si="0"/>
        <v>0</v>
      </c>
      <c r="F33" s="13">
        <f>SUM(F34:F42)</f>
        <v>0</v>
      </c>
      <c r="G33" s="13">
        <f>SUM(G34:G42)</f>
        <v>0</v>
      </c>
      <c r="H33" s="13">
        <f t="shared" si="1"/>
        <v>0</v>
      </c>
    </row>
    <row r="34" spans="1:8" x14ac:dyDescent="0.2">
      <c r="A34" s="46">
        <v>4100</v>
      </c>
      <c r="B34" s="9" t="s">
        <v>92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1"/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0</v>
      </c>
      <c r="D37" s="13">
        <v>0</v>
      </c>
      <c r="E37" s="13">
        <f t="shared" si="0"/>
        <v>0</v>
      </c>
      <c r="F37" s="13">
        <v>0</v>
      </c>
      <c r="G37" s="13">
        <v>0</v>
      </c>
      <c r="H37" s="13">
        <f t="shared" si="1"/>
        <v>0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7"/>
      <c r="C43" s="13">
        <f>SUM(C44:C52)</f>
        <v>1126500</v>
      </c>
      <c r="D43" s="13">
        <f>SUM(D44:D52)</f>
        <v>1300727.1199999999</v>
      </c>
      <c r="E43" s="13">
        <f t="shared" si="0"/>
        <v>2427227.12</v>
      </c>
      <c r="F43" s="13">
        <f>SUM(F44:F52)</f>
        <v>1241419.8199999998</v>
      </c>
      <c r="G43" s="13">
        <f>SUM(G44:G52)</f>
        <v>1241419.8199999998</v>
      </c>
      <c r="H43" s="13">
        <f t="shared" si="1"/>
        <v>1185807.3000000003</v>
      </c>
    </row>
    <row r="44" spans="1:8" x14ac:dyDescent="0.2">
      <c r="A44" s="46">
        <v>5100</v>
      </c>
      <c r="B44" s="9" t="s">
        <v>99</v>
      </c>
      <c r="C44" s="13">
        <v>129500</v>
      </c>
      <c r="D44" s="13">
        <v>-10000</v>
      </c>
      <c r="E44" s="13">
        <f t="shared" si="0"/>
        <v>119500</v>
      </c>
      <c r="F44" s="13">
        <v>16247.41</v>
      </c>
      <c r="G44" s="13">
        <v>16247.41</v>
      </c>
      <c r="H44" s="13">
        <f t="shared" si="1"/>
        <v>103252.59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800000</v>
      </c>
      <c r="D47" s="13">
        <v>1404479.22</v>
      </c>
      <c r="E47" s="13">
        <f t="shared" si="0"/>
        <v>2204479.2199999997</v>
      </c>
      <c r="F47" s="13">
        <v>1205172.4099999999</v>
      </c>
      <c r="G47" s="13">
        <v>1205172.4099999999</v>
      </c>
      <c r="H47" s="13">
        <f t="shared" si="1"/>
        <v>999306.80999999982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197000</v>
      </c>
      <c r="D49" s="13">
        <v>-93752.1</v>
      </c>
      <c r="E49" s="13">
        <f t="shared" si="0"/>
        <v>103247.9</v>
      </c>
      <c r="F49" s="13">
        <v>20000</v>
      </c>
      <c r="G49" s="13">
        <v>20000</v>
      </c>
      <c r="H49" s="13">
        <f t="shared" si="1"/>
        <v>83247.899999999994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5" t="s">
        <v>66</v>
      </c>
      <c r="B53" s="7"/>
      <c r="C53" s="13">
        <f>SUM(C54:C56)</f>
        <v>400000</v>
      </c>
      <c r="D53" s="13">
        <f>SUM(D54:D56)</f>
        <v>-302620.46999999997</v>
      </c>
      <c r="E53" s="13">
        <f t="shared" si="0"/>
        <v>97379.530000000028</v>
      </c>
      <c r="F53" s="13">
        <f>SUM(F54:F56)</f>
        <v>0</v>
      </c>
      <c r="G53" s="13">
        <f>SUM(G54:G56)</f>
        <v>0</v>
      </c>
      <c r="H53" s="13">
        <f t="shared" si="1"/>
        <v>97379.530000000028</v>
      </c>
    </row>
    <row r="54" spans="1:8" x14ac:dyDescent="0.2">
      <c r="A54" s="46">
        <v>6100</v>
      </c>
      <c r="B54" s="9" t="s">
        <v>108</v>
      </c>
      <c r="C54" s="13">
        <v>400000</v>
      </c>
      <c r="D54" s="13">
        <v>-302620.46999999997</v>
      </c>
      <c r="E54" s="13">
        <f t="shared" si="0"/>
        <v>97379.530000000028</v>
      </c>
      <c r="F54" s="13">
        <v>0</v>
      </c>
      <c r="G54" s="13">
        <v>0</v>
      </c>
      <c r="H54" s="13">
        <f t="shared" si="1"/>
        <v>97379.530000000028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7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7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5" t="s">
        <v>69</v>
      </c>
      <c r="B69" s="7"/>
      <c r="C69" s="13">
        <f>SUM(C70:C76)</f>
        <v>0</v>
      </c>
      <c r="D69" s="13">
        <f>SUM(D70:D76)</f>
        <v>0</v>
      </c>
      <c r="E69" s="13">
        <f t="shared" si="0"/>
        <v>0</v>
      </c>
      <c r="F69" s="13">
        <f>SUM(F70:F76)</f>
        <v>0</v>
      </c>
      <c r="G69" s="13">
        <f>SUM(G70:G76)</f>
        <v>0</v>
      </c>
      <c r="H69" s="13">
        <f t="shared" si="1"/>
        <v>0</v>
      </c>
    </row>
    <row r="70" spans="1:8" x14ac:dyDescent="0.2">
      <c r="A70" s="46">
        <v>9100</v>
      </c>
      <c r="B70" s="9" t="s">
        <v>118</v>
      </c>
      <c r="C70" s="13">
        <v>0</v>
      </c>
      <c r="D70" s="13">
        <v>0</v>
      </c>
      <c r="E70" s="13">
        <f t="shared" ref="E70:E76" si="2">C70+D70</f>
        <v>0</v>
      </c>
      <c r="F70" s="13">
        <v>0</v>
      </c>
      <c r="G70" s="13">
        <v>0</v>
      </c>
      <c r="H70" s="13">
        <f t="shared" ref="H70:H76" si="3">E70-F70</f>
        <v>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8"/>
      <c r="B77" s="11" t="s">
        <v>53</v>
      </c>
      <c r="C77" s="15">
        <f t="shared" ref="C77:H77" si="4">SUM(C5+C13+C23+C33+C43+C53+C57+C65+C69)</f>
        <v>25112640</v>
      </c>
      <c r="D77" s="15">
        <f t="shared" si="4"/>
        <v>978599.99999999977</v>
      </c>
      <c r="E77" s="15">
        <f t="shared" si="4"/>
        <v>26091240.000000004</v>
      </c>
      <c r="F77" s="15">
        <f t="shared" si="4"/>
        <v>16706799.280000001</v>
      </c>
      <c r="G77" s="15">
        <f t="shared" si="4"/>
        <v>16465902.48</v>
      </c>
      <c r="H77" s="15">
        <f t="shared" si="4"/>
        <v>9384440.7199999988</v>
      </c>
    </row>
    <row r="78" spans="1:8" x14ac:dyDescent="0.2">
      <c r="B78" t="s">
        <v>143</v>
      </c>
      <c r="C78" s="52"/>
      <c r="D78" s="51"/>
    </row>
    <row r="79" spans="1:8" x14ac:dyDescent="0.2">
      <c r="B79" s="52"/>
      <c r="C79" s="52"/>
      <c r="D79" s="51"/>
    </row>
    <row r="80" spans="1:8" x14ac:dyDescent="0.2">
      <c r="B80" s="51" t="s">
        <v>144</v>
      </c>
      <c r="C80" s="51" t="s">
        <v>145</v>
      </c>
      <c r="E80" s="51"/>
      <c r="G80" s="1" t="s">
        <v>148</v>
      </c>
    </row>
    <row r="81" spans="2:6" x14ac:dyDescent="0.2">
      <c r="B81" s="51"/>
      <c r="C81" s="51"/>
      <c r="E81" s="51"/>
    </row>
    <row r="82" spans="2:6" x14ac:dyDescent="0.2">
      <c r="B82" s="51"/>
      <c r="C82" s="51"/>
      <c r="E82" s="51"/>
    </row>
    <row r="83" spans="2:6" x14ac:dyDescent="0.2">
      <c r="B83" s="51" t="s">
        <v>146</v>
      </c>
      <c r="C83" s="51" t="s">
        <v>147</v>
      </c>
      <c r="E83" s="51"/>
      <c r="F83" s="1" t="s">
        <v>149</v>
      </c>
    </row>
    <row r="85" spans="2:6" x14ac:dyDescent="0.2">
      <c r="B85" s="51"/>
      <c r="C85" s="51"/>
      <c r="D85" s="51"/>
    </row>
    <row r="86" spans="2:6" x14ac:dyDescent="0.2">
      <c r="B86" s="51"/>
      <c r="C86" s="51"/>
      <c r="D86" s="51"/>
    </row>
    <row r="87" spans="2:6" x14ac:dyDescent="0.2">
      <c r="B87" s="51"/>
      <c r="C87" s="51"/>
      <c r="D87" s="51"/>
    </row>
    <row r="88" spans="2:6" x14ac:dyDescent="0.2">
      <c r="B88" s="51"/>
      <c r="C88" s="51"/>
      <c r="D88" s="51"/>
    </row>
    <row r="89" spans="2:6" x14ac:dyDescent="0.2">
      <c r="B89" s="51"/>
      <c r="C89" s="51"/>
      <c r="D89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129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49" t="s">
        <v>55</v>
      </c>
      <c r="D3" s="49" t="s">
        <v>125</v>
      </c>
      <c r="E3" s="49" t="s">
        <v>56</v>
      </c>
      <c r="F3" s="49" t="s">
        <v>57</v>
      </c>
      <c r="G3" s="49" t="s">
        <v>58</v>
      </c>
      <c r="H3" s="59"/>
    </row>
    <row r="4" spans="1:8" x14ac:dyDescent="0.2">
      <c r="A4" s="64"/>
      <c r="B4" s="65"/>
      <c r="C4" s="50">
        <v>1</v>
      </c>
      <c r="D4" s="50">
        <v>2</v>
      </c>
      <c r="E4" s="50" t="s">
        <v>126</v>
      </c>
      <c r="F4" s="50">
        <v>4</v>
      </c>
      <c r="G4" s="50">
        <v>5</v>
      </c>
      <c r="H4" s="50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47">
        <v>23586140</v>
      </c>
      <c r="D6" s="47">
        <v>-19506.650000000001</v>
      </c>
      <c r="E6" s="47">
        <f>C6+D6</f>
        <v>23566633.350000001</v>
      </c>
      <c r="F6" s="47">
        <v>15465379.460000001</v>
      </c>
      <c r="G6" s="47">
        <v>15224482.66</v>
      </c>
      <c r="H6" s="47">
        <f>E6-F6</f>
        <v>8101253.8900000006</v>
      </c>
    </row>
    <row r="7" spans="1:8" x14ac:dyDescent="0.2">
      <c r="A7" s="5"/>
      <c r="B7" s="16"/>
      <c r="C7" s="47"/>
      <c r="D7" s="47"/>
      <c r="E7" s="47"/>
      <c r="F7" s="47"/>
      <c r="G7" s="47"/>
      <c r="H7" s="47"/>
    </row>
    <row r="8" spans="1:8" x14ac:dyDescent="0.2">
      <c r="A8" s="5"/>
      <c r="B8" s="16" t="s">
        <v>1</v>
      </c>
      <c r="C8" s="47">
        <v>1526500</v>
      </c>
      <c r="D8" s="47">
        <v>998106.65</v>
      </c>
      <c r="E8" s="47">
        <f>C8+D8</f>
        <v>2524606.65</v>
      </c>
      <c r="F8" s="47">
        <v>1241419.82</v>
      </c>
      <c r="G8" s="47">
        <v>1241419.82</v>
      </c>
      <c r="H8" s="47">
        <f>E8-F8</f>
        <v>1283186.8299999998</v>
      </c>
    </row>
    <row r="9" spans="1:8" x14ac:dyDescent="0.2">
      <c r="A9" s="5"/>
      <c r="B9" s="16"/>
      <c r="C9" s="47"/>
      <c r="D9" s="47"/>
      <c r="E9" s="47"/>
      <c r="F9" s="47"/>
      <c r="G9" s="47"/>
      <c r="H9" s="47"/>
    </row>
    <row r="10" spans="1:8" x14ac:dyDescent="0.2">
      <c r="A10" s="5"/>
      <c r="B10" s="16" t="s">
        <v>2</v>
      </c>
      <c r="C10" s="47">
        <v>0</v>
      </c>
      <c r="D10" s="47">
        <v>0</v>
      </c>
      <c r="E10" s="47">
        <f>C10+D10</f>
        <v>0</v>
      </c>
      <c r="F10" s="47">
        <v>0</v>
      </c>
      <c r="G10" s="47">
        <v>0</v>
      </c>
      <c r="H10" s="47">
        <f>E10-F10</f>
        <v>0</v>
      </c>
    </row>
    <row r="11" spans="1:8" x14ac:dyDescent="0.2">
      <c r="A11" s="5"/>
      <c r="B11" s="16"/>
      <c r="C11" s="47"/>
      <c r="D11" s="47"/>
      <c r="E11" s="47"/>
      <c r="F11" s="47"/>
      <c r="G11" s="47"/>
      <c r="H11" s="47"/>
    </row>
    <row r="12" spans="1:8" x14ac:dyDescent="0.2">
      <c r="A12" s="5"/>
      <c r="B12" s="16" t="s">
        <v>41</v>
      </c>
      <c r="C12" s="47">
        <v>0</v>
      </c>
      <c r="D12" s="47">
        <v>0</v>
      </c>
      <c r="E12" s="47">
        <f>C12+D12</f>
        <v>0</v>
      </c>
      <c r="F12" s="47">
        <v>0</v>
      </c>
      <c r="G12" s="47">
        <v>0</v>
      </c>
      <c r="H12" s="47">
        <f>E12-F12</f>
        <v>0</v>
      </c>
    </row>
    <row r="13" spans="1:8" x14ac:dyDescent="0.2">
      <c r="A13" s="5"/>
      <c r="B13" s="16"/>
      <c r="C13" s="47"/>
      <c r="D13" s="47"/>
      <c r="E13" s="47"/>
      <c r="F13" s="47"/>
      <c r="G13" s="47"/>
      <c r="H13" s="47"/>
    </row>
    <row r="14" spans="1:8" x14ac:dyDescent="0.2">
      <c r="A14" s="5"/>
      <c r="B14" s="16" t="s">
        <v>38</v>
      </c>
      <c r="C14" s="47">
        <v>0</v>
      </c>
      <c r="D14" s="47">
        <v>0</v>
      </c>
      <c r="E14" s="47">
        <f>C14+D14</f>
        <v>0</v>
      </c>
      <c r="F14" s="47">
        <v>0</v>
      </c>
      <c r="G14" s="47">
        <v>0</v>
      </c>
      <c r="H14" s="47">
        <f>E14-F14</f>
        <v>0</v>
      </c>
    </row>
    <row r="15" spans="1:8" x14ac:dyDescent="0.2">
      <c r="A15" s="6"/>
      <c r="B15" s="17"/>
      <c r="C15" s="48"/>
      <c r="D15" s="48"/>
      <c r="E15" s="48"/>
      <c r="F15" s="48"/>
      <c r="G15" s="48"/>
      <c r="H15" s="48"/>
    </row>
    <row r="16" spans="1:8" x14ac:dyDescent="0.2">
      <c r="A16" s="18"/>
      <c r="B16" s="11" t="s">
        <v>53</v>
      </c>
      <c r="C16" s="15">
        <f>SUM(C6+C8+C10+C12+C14)</f>
        <v>25112640</v>
      </c>
      <c r="D16" s="15">
        <f>SUM(D6+D8+D10+D12+D14)</f>
        <v>978600</v>
      </c>
      <c r="E16" s="15">
        <f>SUM(E6+E8+E10+E12+E14)</f>
        <v>26091240</v>
      </c>
      <c r="F16" s="15">
        <f t="shared" ref="F16:H16" si="0">SUM(F6+F8+F10+F12+F14)</f>
        <v>16706799.280000001</v>
      </c>
      <c r="G16" s="15">
        <f t="shared" si="0"/>
        <v>16465902.48</v>
      </c>
      <c r="H16" s="15">
        <f t="shared" si="0"/>
        <v>9384440.7200000007</v>
      </c>
    </row>
    <row r="18" spans="2:7" x14ac:dyDescent="0.2">
      <c r="B18" t="s">
        <v>143</v>
      </c>
      <c r="C18" s="52"/>
      <c r="D18" s="51"/>
    </row>
    <row r="19" spans="2:7" x14ac:dyDescent="0.2">
      <c r="B19" s="52"/>
      <c r="C19" s="52"/>
      <c r="D19" s="51"/>
    </row>
    <row r="20" spans="2:7" x14ac:dyDescent="0.2">
      <c r="B20" s="51" t="s">
        <v>144</v>
      </c>
      <c r="C20" s="51" t="s">
        <v>145</v>
      </c>
      <c r="E20" s="51"/>
      <c r="G20" s="1" t="s">
        <v>148</v>
      </c>
    </row>
    <row r="21" spans="2:7" x14ac:dyDescent="0.2">
      <c r="B21" s="51"/>
      <c r="C21" s="51"/>
      <c r="E21" s="51"/>
    </row>
    <row r="22" spans="2:7" x14ac:dyDescent="0.2">
      <c r="B22" s="51"/>
      <c r="C22" s="51"/>
      <c r="E22" s="51"/>
    </row>
    <row r="23" spans="2:7" x14ac:dyDescent="0.2">
      <c r="B23" s="51" t="s">
        <v>146</v>
      </c>
      <c r="C23" s="51" t="s">
        <v>147</v>
      </c>
      <c r="E23" s="51"/>
      <c r="F23" s="1" t="s">
        <v>149</v>
      </c>
    </row>
    <row r="25" spans="2:7" x14ac:dyDescent="0.2">
      <c r="B25" s="51"/>
      <c r="C25" s="51"/>
      <c r="D25" s="51"/>
    </row>
    <row r="26" spans="2:7" x14ac:dyDescent="0.2">
      <c r="B26" s="51"/>
      <c r="C26" s="51"/>
      <c r="D26" s="51"/>
    </row>
    <row r="27" spans="2:7" x14ac:dyDescent="0.2">
      <c r="B27" s="51"/>
      <c r="C27" s="51"/>
      <c r="D27" s="51"/>
    </row>
    <row r="28" spans="2:7" x14ac:dyDescent="0.2">
      <c r="B28" s="51"/>
      <c r="C28" s="51"/>
      <c r="D28" s="51"/>
    </row>
    <row r="29" spans="2:7" x14ac:dyDescent="0.2">
      <c r="B29" s="51"/>
      <c r="C29" s="51"/>
      <c r="D29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6"/>
  <sheetViews>
    <sheetView showGridLines="0" topLeftCell="A37" zoomScaleNormal="100" workbookViewId="0">
      <selection activeCell="A35" sqref="A35:H3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53"/>
      <c r="B2" s="54"/>
      <c r="C2" s="54"/>
      <c r="D2" s="54"/>
      <c r="E2" s="54"/>
      <c r="F2" s="54"/>
      <c r="G2" s="54"/>
      <c r="H2" s="54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49" t="s">
        <v>55</v>
      </c>
      <c r="D4" s="49" t="s">
        <v>125</v>
      </c>
      <c r="E4" s="49" t="s">
        <v>56</v>
      </c>
      <c r="F4" s="49" t="s">
        <v>57</v>
      </c>
      <c r="G4" s="49" t="s">
        <v>58</v>
      </c>
      <c r="H4" s="59"/>
    </row>
    <row r="5" spans="1:8" x14ac:dyDescent="0.2">
      <c r="A5" s="64"/>
      <c r="B5" s="65"/>
      <c r="C5" s="50">
        <v>1</v>
      </c>
      <c r="D5" s="50">
        <v>2</v>
      </c>
      <c r="E5" s="50" t="s">
        <v>126</v>
      </c>
      <c r="F5" s="50">
        <v>4</v>
      </c>
      <c r="G5" s="50">
        <v>5</v>
      </c>
      <c r="H5" s="50" t="s">
        <v>127</v>
      </c>
    </row>
    <row r="6" spans="1:8" x14ac:dyDescent="0.2">
      <c r="A6" s="25"/>
      <c r="B6" s="22"/>
      <c r="C6" s="33"/>
      <c r="D6" s="33"/>
      <c r="E6" s="33"/>
      <c r="F6" s="33"/>
      <c r="G6" s="33"/>
      <c r="H6" s="33"/>
    </row>
    <row r="7" spans="1:8" x14ac:dyDescent="0.2">
      <c r="A7" s="4" t="s">
        <v>130</v>
      </c>
      <c r="B7" s="20"/>
      <c r="C7" s="13">
        <v>1624357.27</v>
      </c>
      <c r="D7" s="13">
        <v>1851720.1</v>
      </c>
      <c r="E7" s="13">
        <f>C7+D7</f>
        <v>3476077.37</v>
      </c>
      <c r="F7" s="13">
        <v>1820802.85</v>
      </c>
      <c r="G7" s="13">
        <v>1816240.91</v>
      </c>
      <c r="H7" s="13">
        <f>E7-F7</f>
        <v>1655274.52</v>
      </c>
    </row>
    <row r="8" spans="1:8" x14ac:dyDescent="0.2">
      <c r="A8" s="4" t="s">
        <v>131</v>
      </c>
      <c r="B8" s="20"/>
      <c r="C8" s="13">
        <v>3036451.96</v>
      </c>
      <c r="D8" s="13">
        <v>5390.86</v>
      </c>
      <c r="E8" s="13">
        <f t="shared" ref="E8:E13" si="0">C8+D8</f>
        <v>3041842.82</v>
      </c>
      <c r="F8" s="13">
        <v>1659729.91</v>
      </c>
      <c r="G8" s="13">
        <v>1646800.93</v>
      </c>
      <c r="H8" s="13">
        <f t="shared" ref="H8:H13" si="1">E8-F8</f>
        <v>1382112.91</v>
      </c>
    </row>
    <row r="9" spans="1:8" x14ac:dyDescent="0.2">
      <c r="A9" s="4" t="s">
        <v>132</v>
      </c>
      <c r="B9" s="20"/>
      <c r="C9" s="13">
        <v>308571.21999999997</v>
      </c>
      <c r="D9" s="13">
        <v>31055.38</v>
      </c>
      <c r="E9" s="13">
        <f t="shared" si="0"/>
        <v>339626.6</v>
      </c>
      <c r="F9" s="13">
        <v>80205.36</v>
      </c>
      <c r="G9" s="13">
        <v>80205.36</v>
      </c>
      <c r="H9" s="13">
        <f t="shared" si="1"/>
        <v>259421.24</v>
      </c>
    </row>
    <row r="10" spans="1:8" x14ac:dyDescent="0.2">
      <c r="A10" s="4" t="s">
        <v>133</v>
      </c>
      <c r="B10" s="20"/>
      <c r="C10" s="13">
        <v>3289768.62</v>
      </c>
      <c r="D10" s="13">
        <v>-212379.94</v>
      </c>
      <c r="E10" s="13">
        <f t="shared" si="0"/>
        <v>3077388.68</v>
      </c>
      <c r="F10" s="13">
        <v>2011476.44</v>
      </c>
      <c r="G10" s="13">
        <v>1994439.45</v>
      </c>
      <c r="H10" s="13">
        <f t="shared" si="1"/>
        <v>1065912.2400000002</v>
      </c>
    </row>
    <row r="11" spans="1:8" x14ac:dyDescent="0.2">
      <c r="A11" s="4" t="s">
        <v>134</v>
      </c>
      <c r="B11" s="20"/>
      <c r="C11" s="13">
        <v>672445.63</v>
      </c>
      <c r="D11" s="13">
        <v>43483.360000000001</v>
      </c>
      <c r="E11" s="13">
        <f t="shared" si="0"/>
        <v>715928.99</v>
      </c>
      <c r="F11" s="13">
        <v>414169.75</v>
      </c>
      <c r="G11" s="13">
        <v>414169.75</v>
      </c>
      <c r="H11" s="13">
        <f t="shared" si="1"/>
        <v>301759.24</v>
      </c>
    </row>
    <row r="12" spans="1:8" x14ac:dyDescent="0.2">
      <c r="A12" s="4" t="s">
        <v>135</v>
      </c>
      <c r="B12" s="20"/>
      <c r="C12" s="13">
        <v>10207442.42</v>
      </c>
      <c r="D12" s="13">
        <v>-961262.31</v>
      </c>
      <c r="E12" s="13">
        <f t="shared" si="0"/>
        <v>9246180.1099999994</v>
      </c>
      <c r="F12" s="13">
        <v>7269582.1600000001</v>
      </c>
      <c r="G12" s="13">
        <v>7195330.9800000004</v>
      </c>
      <c r="H12" s="13">
        <f t="shared" si="1"/>
        <v>1976597.9499999993</v>
      </c>
    </row>
    <row r="13" spans="1:8" x14ac:dyDescent="0.2">
      <c r="A13" s="4" t="s">
        <v>136</v>
      </c>
      <c r="B13" s="20"/>
      <c r="C13" s="13">
        <v>2083722.69</v>
      </c>
      <c r="D13" s="13">
        <v>45423.65</v>
      </c>
      <c r="E13" s="13">
        <f t="shared" si="0"/>
        <v>2129146.34</v>
      </c>
      <c r="F13" s="13">
        <v>1357001.14</v>
      </c>
      <c r="G13" s="13">
        <v>1303997.49</v>
      </c>
      <c r="H13" s="13">
        <f t="shared" si="1"/>
        <v>772145.2</v>
      </c>
    </row>
    <row r="14" spans="1:8" x14ac:dyDescent="0.2">
      <c r="A14" s="4" t="s">
        <v>137</v>
      </c>
      <c r="B14" s="20"/>
      <c r="C14" s="13">
        <v>2935160.97</v>
      </c>
      <c r="D14" s="13">
        <v>139718.29999999999</v>
      </c>
      <c r="E14" s="13">
        <f t="shared" ref="E14" si="2">C14+D14</f>
        <v>3074879.27</v>
      </c>
      <c r="F14" s="13">
        <v>1531484.19</v>
      </c>
      <c r="G14" s="13">
        <v>1459901.97</v>
      </c>
      <c r="H14" s="13">
        <f t="shared" ref="H14" si="3">E14-F14</f>
        <v>1543395.08</v>
      </c>
    </row>
    <row r="15" spans="1:8" x14ac:dyDescent="0.2">
      <c r="A15" s="4" t="s">
        <v>138</v>
      </c>
      <c r="B15" s="20"/>
      <c r="C15" s="13">
        <v>954719.22</v>
      </c>
      <c r="D15" s="13">
        <v>35450.6</v>
      </c>
      <c r="E15" s="13">
        <f t="shared" ref="E15" si="4">C15+D15</f>
        <v>990169.82</v>
      </c>
      <c r="F15" s="13">
        <v>562347.48</v>
      </c>
      <c r="G15" s="13">
        <v>554815.64</v>
      </c>
      <c r="H15" s="13">
        <f t="shared" ref="H15" si="5">E15-F15</f>
        <v>427822.33999999997</v>
      </c>
    </row>
    <row r="16" spans="1:8" x14ac:dyDescent="0.2">
      <c r="A16" s="4"/>
      <c r="B16" s="20"/>
      <c r="C16" s="13"/>
      <c r="D16" s="13"/>
      <c r="E16" s="13"/>
      <c r="F16" s="13"/>
      <c r="G16" s="13"/>
      <c r="H16" s="13"/>
    </row>
    <row r="17" spans="1:8" x14ac:dyDescent="0.2">
      <c r="A17" s="4"/>
      <c r="B17" s="23"/>
      <c r="C17" s="14"/>
      <c r="D17" s="14"/>
      <c r="E17" s="14"/>
      <c r="F17" s="14"/>
      <c r="G17" s="14"/>
      <c r="H17" s="14"/>
    </row>
    <row r="18" spans="1:8" x14ac:dyDescent="0.2">
      <c r="A18" s="24"/>
      <c r="B18" s="44" t="s">
        <v>53</v>
      </c>
      <c r="C18" s="21">
        <f t="shared" ref="C18:H18" si="6">SUM(C7:C17)</f>
        <v>25112640</v>
      </c>
      <c r="D18" s="21">
        <f t="shared" si="6"/>
        <v>978600.00000000012</v>
      </c>
      <c r="E18" s="21">
        <f t="shared" si="6"/>
        <v>26091240</v>
      </c>
      <c r="F18" s="21">
        <f t="shared" si="6"/>
        <v>16706799.279999999</v>
      </c>
      <c r="G18" s="21">
        <f t="shared" si="6"/>
        <v>16465902.48</v>
      </c>
      <c r="H18" s="21">
        <f t="shared" si="6"/>
        <v>9384440.7199999988</v>
      </c>
    </row>
    <row r="21" spans="1:8" ht="45" customHeight="1" x14ac:dyDescent="0.2">
      <c r="A21" s="55" t="s">
        <v>140</v>
      </c>
      <c r="B21" s="56"/>
      <c r="C21" s="56"/>
      <c r="D21" s="56"/>
      <c r="E21" s="56"/>
      <c r="F21" s="56"/>
      <c r="G21" s="56"/>
      <c r="H21" s="57"/>
    </row>
    <row r="22" spans="1:8" x14ac:dyDescent="0.2">
      <c r="A22" s="53"/>
      <c r="B22" s="53"/>
      <c r="C22" s="53"/>
      <c r="D22" s="53"/>
      <c r="E22" s="53"/>
      <c r="F22" s="53"/>
      <c r="G22" s="53"/>
      <c r="H22" s="53"/>
    </row>
    <row r="23" spans="1:8" x14ac:dyDescent="0.2">
      <c r="A23" s="60" t="s">
        <v>54</v>
      </c>
      <c r="B23" s="61"/>
      <c r="C23" s="55" t="s">
        <v>60</v>
      </c>
      <c r="D23" s="56"/>
      <c r="E23" s="56"/>
      <c r="F23" s="56"/>
      <c r="G23" s="57"/>
      <c r="H23" s="58" t="s">
        <v>59</v>
      </c>
    </row>
    <row r="24" spans="1:8" ht="22.5" x14ac:dyDescent="0.2">
      <c r="A24" s="62"/>
      <c r="B24" s="63"/>
      <c r="C24" s="49" t="s">
        <v>55</v>
      </c>
      <c r="D24" s="49" t="s">
        <v>125</v>
      </c>
      <c r="E24" s="49" t="s">
        <v>56</v>
      </c>
      <c r="F24" s="49" t="s">
        <v>57</v>
      </c>
      <c r="G24" s="49" t="s">
        <v>58</v>
      </c>
      <c r="H24" s="59"/>
    </row>
    <row r="25" spans="1:8" x14ac:dyDescent="0.2">
      <c r="A25" s="64"/>
      <c r="B25" s="65"/>
      <c r="C25" s="50">
        <v>1</v>
      </c>
      <c r="D25" s="50">
        <v>2</v>
      </c>
      <c r="E25" s="50" t="s">
        <v>126</v>
      </c>
      <c r="F25" s="50">
        <v>4</v>
      </c>
      <c r="G25" s="50">
        <v>5</v>
      </c>
      <c r="H25" s="50" t="s">
        <v>127</v>
      </c>
    </row>
    <row r="26" spans="1:8" x14ac:dyDescent="0.2">
      <c r="A26" s="25"/>
      <c r="B26" s="26"/>
      <c r="C26" s="30"/>
      <c r="D26" s="30"/>
      <c r="E26" s="30"/>
      <c r="F26" s="30"/>
      <c r="G26" s="30"/>
      <c r="H26" s="30"/>
    </row>
    <row r="27" spans="1:8" x14ac:dyDescent="0.2">
      <c r="A27" s="4" t="s">
        <v>8</v>
      </c>
      <c r="B27" s="2"/>
      <c r="C27" s="31">
        <v>0</v>
      </c>
      <c r="D27" s="31">
        <v>0</v>
      </c>
      <c r="E27" s="31">
        <f>C27+D27</f>
        <v>0</v>
      </c>
      <c r="F27" s="31">
        <v>0</v>
      </c>
      <c r="G27" s="31">
        <v>0</v>
      </c>
      <c r="H27" s="31">
        <f>E27-F27</f>
        <v>0</v>
      </c>
    </row>
    <row r="28" spans="1:8" x14ac:dyDescent="0.2">
      <c r="A28" s="4" t="s">
        <v>9</v>
      </c>
      <c r="B28" s="2"/>
      <c r="C28" s="31">
        <v>0</v>
      </c>
      <c r="D28" s="31">
        <v>0</v>
      </c>
      <c r="E28" s="31">
        <f t="shared" ref="E28:E30" si="7">C28+D28</f>
        <v>0</v>
      </c>
      <c r="F28" s="31">
        <v>0</v>
      </c>
      <c r="G28" s="31">
        <v>0</v>
      </c>
      <c r="H28" s="31">
        <f t="shared" ref="H28:H30" si="8">E28-F28</f>
        <v>0</v>
      </c>
    </row>
    <row r="29" spans="1:8" x14ac:dyDescent="0.2">
      <c r="A29" s="4" t="s">
        <v>10</v>
      </c>
      <c r="B29" s="2"/>
      <c r="C29" s="31">
        <v>0</v>
      </c>
      <c r="D29" s="31">
        <v>0</v>
      </c>
      <c r="E29" s="31">
        <f t="shared" si="7"/>
        <v>0</v>
      </c>
      <c r="F29" s="31">
        <v>0</v>
      </c>
      <c r="G29" s="31">
        <v>0</v>
      </c>
      <c r="H29" s="31">
        <f t="shared" si="8"/>
        <v>0</v>
      </c>
    </row>
    <row r="30" spans="1:8" x14ac:dyDescent="0.2">
      <c r="A30" s="4" t="s">
        <v>11</v>
      </c>
      <c r="B30" s="2"/>
      <c r="C30" s="31">
        <v>0</v>
      </c>
      <c r="D30" s="31">
        <v>0</v>
      </c>
      <c r="E30" s="31">
        <f t="shared" si="7"/>
        <v>0</v>
      </c>
      <c r="F30" s="31">
        <v>0</v>
      </c>
      <c r="G30" s="31">
        <v>0</v>
      </c>
      <c r="H30" s="31">
        <f t="shared" si="8"/>
        <v>0</v>
      </c>
    </row>
    <row r="31" spans="1:8" x14ac:dyDescent="0.2">
      <c r="A31" s="4"/>
      <c r="B31" s="2"/>
      <c r="C31" s="32"/>
      <c r="D31" s="32"/>
      <c r="E31" s="32"/>
      <c r="F31" s="32"/>
      <c r="G31" s="32"/>
      <c r="H31" s="32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35" spans="1:8" ht="45" customHeight="1" x14ac:dyDescent="0.2">
      <c r="A35" s="55" t="s">
        <v>141</v>
      </c>
      <c r="B35" s="56"/>
      <c r="C35" s="56"/>
      <c r="D35" s="56"/>
      <c r="E35" s="56"/>
      <c r="F35" s="56"/>
      <c r="G35" s="56"/>
      <c r="H35" s="57"/>
    </row>
    <row r="36" spans="1:8" x14ac:dyDescent="0.2">
      <c r="A36" s="60" t="s">
        <v>54</v>
      </c>
      <c r="B36" s="61"/>
      <c r="C36" s="55" t="s">
        <v>60</v>
      </c>
      <c r="D36" s="56"/>
      <c r="E36" s="56"/>
      <c r="F36" s="56"/>
      <c r="G36" s="57"/>
      <c r="H36" s="58" t="s">
        <v>59</v>
      </c>
    </row>
    <row r="37" spans="1:8" ht="22.5" x14ac:dyDescent="0.2">
      <c r="A37" s="62"/>
      <c r="B37" s="63"/>
      <c r="C37" s="49" t="s">
        <v>55</v>
      </c>
      <c r="D37" s="49" t="s">
        <v>125</v>
      </c>
      <c r="E37" s="49" t="s">
        <v>56</v>
      </c>
      <c r="F37" s="49" t="s">
        <v>57</v>
      </c>
      <c r="G37" s="49" t="s">
        <v>58</v>
      </c>
      <c r="H37" s="59"/>
    </row>
    <row r="38" spans="1:8" x14ac:dyDescent="0.2">
      <c r="A38" s="64"/>
      <c r="B38" s="65"/>
      <c r="C38" s="50">
        <v>1</v>
      </c>
      <c r="D38" s="50">
        <v>2</v>
      </c>
      <c r="E38" s="50" t="s">
        <v>126</v>
      </c>
      <c r="F38" s="50">
        <v>4</v>
      </c>
      <c r="G38" s="50">
        <v>5</v>
      </c>
      <c r="H38" s="50" t="s">
        <v>127</v>
      </c>
    </row>
    <row r="39" spans="1:8" x14ac:dyDescent="0.2">
      <c r="A39" s="25"/>
      <c r="B39" s="26"/>
      <c r="C39" s="30"/>
      <c r="D39" s="30"/>
      <c r="E39" s="30"/>
      <c r="F39" s="30"/>
      <c r="G39" s="30"/>
      <c r="H39" s="30"/>
    </row>
    <row r="40" spans="1:8" ht="22.5" x14ac:dyDescent="0.2">
      <c r="A40" s="4"/>
      <c r="B40" s="28" t="s">
        <v>13</v>
      </c>
      <c r="C40" s="31">
        <v>0</v>
      </c>
      <c r="D40" s="31">
        <v>0</v>
      </c>
      <c r="E40" s="31">
        <f>C40+D40</f>
        <v>0</v>
      </c>
      <c r="F40" s="31">
        <v>0</v>
      </c>
      <c r="G40" s="31">
        <v>0</v>
      </c>
      <c r="H40" s="31">
        <f>E40-F40</f>
        <v>0</v>
      </c>
    </row>
    <row r="41" spans="1:8" x14ac:dyDescent="0.2">
      <c r="A41" s="4"/>
      <c r="B41" s="28"/>
      <c r="C41" s="31"/>
      <c r="D41" s="31"/>
      <c r="E41" s="31"/>
      <c r="F41" s="31"/>
      <c r="G41" s="31"/>
      <c r="H41" s="31"/>
    </row>
    <row r="42" spans="1:8" x14ac:dyDescent="0.2">
      <c r="A42" s="4"/>
      <c r="B42" s="28" t="s">
        <v>12</v>
      </c>
      <c r="C42" s="31">
        <v>0</v>
      </c>
      <c r="D42" s="31">
        <v>0</v>
      </c>
      <c r="E42" s="31">
        <f>C42+D42</f>
        <v>0</v>
      </c>
      <c r="F42" s="31">
        <v>0</v>
      </c>
      <c r="G42" s="31">
        <v>0</v>
      </c>
      <c r="H42" s="31">
        <f>E42-F42</f>
        <v>0</v>
      </c>
    </row>
    <row r="43" spans="1:8" x14ac:dyDescent="0.2">
      <c r="A43" s="4"/>
      <c r="B43" s="28"/>
      <c r="C43" s="31"/>
      <c r="D43" s="31"/>
      <c r="E43" s="31"/>
      <c r="F43" s="31"/>
      <c r="G43" s="31"/>
      <c r="H43" s="31"/>
    </row>
    <row r="44" spans="1:8" ht="22.5" x14ac:dyDescent="0.2">
      <c r="A44" s="4"/>
      <c r="B44" s="28" t="s">
        <v>14</v>
      </c>
      <c r="C44" s="31">
        <v>0</v>
      </c>
      <c r="D44" s="31">
        <v>0</v>
      </c>
      <c r="E44" s="31">
        <f>C44+D44</f>
        <v>0</v>
      </c>
      <c r="F44" s="31">
        <v>0</v>
      </c>
      <c r="G44" s="31">
        <v>0</v>
      </c>
      <c r="H44" s="31">
        <f>E44-F44</f>
        <v>0</v>
      </c>
    </row>
    <row r="45" spans="1:8" x14ac:dyDescent="0.2">
      <c r="A45" s="4"/>
      <c r="B45" s="28"/>
      <c r="C45" s="31"/>
      <c r="D45" s="31"/>
      <c r="E45" s="31"/>
      <c r="F45" s="31"/>
      <c r="G45" s="31"/>
      <c r="H45" s="31"/>
    </row>
    <row r="46" spans="1:8" ht="22.5" x14ac:dyDescent="0.2">
      <c r="A46" s="4"/>
      <c r="B46" s="28" t="s">
        <v>26</v>
      </c>
      <c r="C46" s="31">
        <v>0</v>
      </c>
      <c r="D46" s="31">
        <v>0</v>
      </c>
      <c r="E46" s="31">
        <f>C46+D46</f>
        <v>0</v>
      </c>
      <c r="F46" s="31">
        <v>0</v>
      </c>
      <c r="G46" s="31">
        <v>0</v>
      </c>
      <c r="H46" s="31">
        <f>E46-F46</f>
        <v>0</v>
      </c>
    </row>
    <row r="47" spans="1:8" x14ac:dyDescent="0.2">
      <c r="A47" s="4"/>
      <c r="B47" s="28"/>
      <c r="C47" s="31"/>
      <c r="D47" s="31"/>
      <c r="E47" s="31"/>
      <c r="F47" s="31"/>
      <c r="G47" s="31"/>
      <c r="H47" s="31"/>
    </row>
    <row r="48" spans="1:8" ht="22.5" x14ac:dyDescent="0.2">
      <c r="A48" s="4"/>
      <c r="B48" s="28" t="s">
        <v>27</v>
      </c>
      <c r="C48" s="31">
        <v>0</v>
      </c>
      <c r="D48" s="31">
        <v>0</v>
      </c>
      <c r="E48" s="31">
        <f>C48+D48</f>
        <v>0</v>
      </c>
      <c r="F48" s="31">
        <v>0</v>
      </c>
      <c r="G48" s="31">
        <v>0</v>
      </c>
      <c r="H48" s="31">
        <f>E48-F48</f>
        <v>0</v>
      </c>
    </row>
    <row r="49" spans="1:8" x14ac:dyDescent="0.2">
      <c r="A49" s="4"/>
      <c r="B49" s="28"/>
      <c r="C49" s="31"/>
      <c r="D49" s="31"/>
      <c r="E49" s="31"/>
      <c r="F49" s="31"/>
      <c r="G49" s="31"/>
      <c r="H49" s="31"/>
    </row>
    <row r="50" spans="1:8" ht="22.5" x14ac:dyDescent="0.2">
      <c r="A50" s="4"/>
      <c r="B50" s="28" t="s">
        <v>34</v>
      </c>
      <c r="C50" s="31">
        <v>0</v>
      </c>
      <c r="D50" s="31">
        <v>0</v>
      </c>
      <c r="E50" s="31">
        <f>C50+D50</f>
        <v>0</v>
      </c>
      <c r="F50" s="31">
        <v>0</v>
      </c>
      <c r="G50" s="31">
        <v>0</v>
      </c>
      <c r="H50" s="31">
        <f>E50-F50</f>
        <v>0</v>
      </c>
    </row>
    <row r="51" spans="1:8" x14ac:dyDescent="0.2">
      <c r="A51" s="4"/>
      <c r="B51" s="28"/>
      <c r="C51" s="31"/>
      <c r="D51" s="31"/>
      <c r="E51" s="31"/>
      <c r="F51" s="31"/>
      <c r="G51" s="31"/>
      <c r="H51" s="31"/>
    </row>
    <row r="52" spans="1:8" x14ac:dyDescent="0.2">
      <c r="A52" s="4"/>
      <c r="B52" s="28" t="s">
        <v>15</v>
      </c>
      <c r="C52" s="31">
        <v>0</v>
      </c>
      <c r="D52" s="31">
        <v>0</v>
      </c>
      <c r="E52" s="31">
        <f>C52+D52</f>
        <v>0</v>
      </c>
      <c r="F52" s="31">
        <v>0</v>
      </c>
      <c r="G52" s="31">
        <v>0</v>
      </c>
      <c r="H52" s="31">
        <f>E52-F52</f>
        <v>0</v>
      </c>
    </row>
    <row r="53" spans="1:8" x14ac:dyDescent="0.2">
      <c r="A53" s="27"/>
      <c r="B53" s="29"/>
      <c r="C53" s="32"/>
      <c r="D53" s="32"/>
      <c r="E53" s="32"/>
      <c r="F53" s="32"/>
      <c r="G53" s="32"/>
      <c r="H53" s="32"/>
    </row>
    <row r="54" spans="1:8" x14ac:dyDescent="0.2">
      <c r="A54" s="24"/>
      <c r="B54" s="44" t="s">
        <v>53</v>
      </c>
      <c r="C54" s="21">
        <f t="shared" ref="C54:H54" si="9">SUM(C40:C52)</f>
        <v>0</v>
      </c>
      <c r="D54" s="21">
        <f t="shared" si="9"/>
        <v>0</v>
      </c>
      <c r="E54" s="21">
        <f t="shared" si="9"/>
        <v>0</v>
      </c>
      <c r="F54" s="21">
        <f t="shared" si="9"/>
        <v>0</v>
      </c>
      <c r="G54" s="21">
        <f t="shared" si="9"/>
        <v>0</v>
      </c>
      <c r="H54" s="21">
        <f t="shared" si="9"/>
        <v>0</v>
      </c>
    </row>
    <row r="55" spans="1:8" x14ac:dyDescent="0.2">
      <c r="B55" t="s">
        <v>143</v>
      </c>
      <c r="C55" s="52"/>
      <c r="D55" s="51"/>
    </row>
    <row r="56" spans="1:8" x14ac:dyDescent="0.2">
      <c r="B56" s="52"/>
      <c r="C56" s="52"/>
      <c r="D56" s="51"/>
    </row>
    <row r="57" spans="1:8" x14ac:dyDescent="0.2">
      <c r="B57" s="51" t="s">
        <v>144</v>
      </c>
      <c r="C57" s="51" t="s">
        <v>145</v>
      </c>
      <c r="E57" s="51"/>
      <c r="G57" s="1" t="s">
        <v>148</v>
      </c>
    </row>
    <row r="58" spans="1:8" x14ac:dyDescent="0.2">
      <c r="B58" s="51"/>
      <c r="C58" s="51"/>
      <c r="E58" s="51"/>
    </row>
    <row r="59" spans="1:8" x14ac:dyDescent="0.2">
      <c r="B59" s="51"/>
      <c r="C59" s="51"/>
      <c r="E59" s="51"/>
    </row>
    <row r="60" spans="1:8" x14ac:dyDescent="0.2">
      <c r="B60" s="51" t="s">
        <v>146</v>
      </c>
      <c r="C60" s="51" t="s">
        <v>147</v>
      </c>
      <c r="E60" s="51"/>
      <c r="F60" s="1" t="s">
        <v>149</v>
      </c>
    </row>
    <row r="61" spans="1:8" x14ac:dyDescent="0.2">
      <c r="B61" s="51"/>
      <c r="C61" s="51"/>
      <c r="D61" s="51"/>
    </row>
    <row r="62" spans="1:8" x14ac:dyDescent="0.2">
      <c r="B62" s="51"/>
      <c r="C62" s="51"/>
      <c r="D62" s="51"/>
    </row>
    <row r="63" spans="1:8" x14ac:dyDescent="0.2">
      <c r="B63" s="51"/>
      <c r="C63" s="51"/>
      <c r="D63" s="51"/>
    </row>
    <row r="64" spans="1:8" x14ac:dyDescent="0.2">
      <c r="B64" s="51"/>
      <c r="C64" s="51"/>
      <c r="D64" s="51"/>
    </row>
    <row r="65" spans="2:4" x14ac:dyDescent="0.2">
      <c r="B65" s="51"/>
      <c r="C65" s="51"/>
      <c r="D65" s="51"/>
    </row>
    <row r="66" spans="2:4" x14ac:dyDescent="0.2">
      <c r="B66" s="51"/>
      <c r="C66" s="51"/>
      <c r="D66" s="51"/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142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49" t="s">
        <v>55</v>
      </c>
      <c r="D3" s="49" t="s">
        <v>125</v>
      </c>
      <c r="E3" s="49" t="s">
        <v>56</v>
      </c>
      <c r="F3" s="49" t="s">
        <v>57</v>
      </c>
      <c r="G3" s="49" t="s">
        <v>58</v>
      </c>
      <c r="H3" s="59"/>
    </row>
    <row r="4" spans="1:8" x14ac:dyDescent="0.2">
      <c r="A4" s="64"/>
      <c r="B4" s="65"/>
      <c r="C4" s="50">
        <v>1</v>
      </c>
      <c r="D4" s="50">
        <v>2</v>
      </c>
      <c r="E4" s="50" t="s">
        <v>126</v>
      </c>
      <c r="F4" s="50">
        <v>4</v>
      </c>
      <c r="G4" s="50">
        <v>5</v>
      </c>
      <c r="H4" s="50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3345023.1799999997</v>
      </c>
      <c r="D6" s="13">
        <f t="shared" si="0"/>
        <v>36446.239999999998</v>
      </c>
      <c r="E6" s="13">
        <f t="shared" si="0"/>
        <v>3381469.42</v>
      </c>
      <c r="F6" s="13">
        <f t="shared" si="0"/>
        <v>1739935.27</v>
      </c>
      <c r="G6" s="13">
        <f t="shared" si="0"/>
        <v>1727006.29</v>
      </c>
      <c r="H6" s="13">
        <f t="shared" si="0"/>
        <v>1641534.15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3036451.96</v>
      </c>
      <c r="D11" s="13">
        <v>5390.86</v>
      </c>
      <c r="E11" s="13">
        <f t="shared" si="1"/>
        <v>3041842.82</v>
      </c>
      <c r="F11" s="13">
        <v>1659729.91</v>
      </c>
      <c r="G11" s="13">
        <v>1646800.93</v>
      </c>
      <c r="H11" s="13">
        <f t="shared" si="2"/>
        <v>1382112.91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308571.21999999997</v>
      </c>
      <c r="D14" s="13">
        <v>31055.38</v>
      </c>
      <c r="E14" s="13">
        <f t="shared" si="1"/>
        <v>339626.6</v>
      </c>
      <c r="F14" s="13">
        <v>80205.36</v>
      </c>
      <c r="G14" s="13">
        <v>80205.36</v>
      </c>
      <c r="H14" s="13">
        <f t="shared" si="2"/>
        <v>259421.24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21767616.82</v>
      </c>
      <c r="D16" s="13">
        <f t="shared" si="3"/>
        <v>942153.76</v>
      </c>
      <c r="E16" s="13">
        <f t="shared" si="3"/>
        <v>22709770.579999998</v>
      </c>
      <c r="F16" s="13">
        <f t="shared" si="3"/>
        <v>14966864.01</v>
      </c>
      <c r="G16" s="13">
        <f t="shared" si="3"/>
        <v>14738896.190000001</v>
      </c>
      <c r="H16" s="13">
        <f t="shared" si="3"/>
        <v>7742906.5699999975</v>
      </c>
    </row>
    <row r="17" spans="1:8" x14ac:dyDescent="0.2">
      <c r="A17" s="35"/>
      <c r="B17" s="39" t="s">
        <v>45</v>
      </c>
      <c r="C17" s="13">
        <v>2579076.4900000002</v>
      </c>
      <c r="D17" s="13">
        <v>1887170.7</v>
      </c>
      <c r="E17" s="13">
        <f>C17+D17</f>
        <v>4466247.1900000004</v>
      </c>
      <c r="F17" s="13">
        <v>2383150.33</v>
      </c>
      <c r="G17" s="13">
        <v>2371056.5499999998</v>
      </c>
      <c r="H17" s="13">
        <f t="shared" ref="H17:H23" si="4">E17-F17</f>
        <v>2083096.8600000003</v>
      </c>
    </row>
    <row r="18" spans="1:8" x14ac:dyDescent="0.2">
      <c r="A18" s="35"/>
      <c r="B18" s="39" t="s">
        <v>28</v>
      </c>
      <c r="C18" s="13">
        <v>19188540.329999998</v>
      </c>
      <c r="D18" s="13">
        <v>-945016.94</v>
      </c>
      <c r="E18" s="13">
        <f t="shared" ref="E18:E23" si="5">C18+D18</f>
        <v>18243523.389999997</v>
      </c>
      <c r="F18" s="13">
        <v>12583713.68</v>
      </c>
      <c r="G18" s="13">
        <v>12367839.640000001</v>
      </c>
      <c r="H18" s="13">
        <f t="shared" si="4"/>
        <v>5659809.7099999972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25112640</v>
      </c>
      <c r="D42" s="21">
        <f t="shared" si="12"/>
        <v>978600</v>
      </c>
      <c r="E42" s="21">
        <f t="shared" si="12"/>
        <v>26091240</v>
      </c>
      <c r="F42" s="21">
        <f t="shared" si="12"/>
        <v>16706799.279999999</v>
      </c>
      <c r="G42" s="21">
        <f t="shared" si="12"/>
        <v>16465902.48</v>
      </c>
      <c r="H42" s="21">
        <f t="shared" si="12"/>
        <v>9384440.7199999969</v>
      </c>
    </row>
    <row r="43" spans="1:8" x14ac:dyDescent="0.2">
      <c r="A43" s="34"/>
      <c r="B43" t="s">
        <v>143</v>
      </c>
      <c r="C43" s="52"/>
      <c r="D43" s="51"/>
      <c r="E43" s="34"/>
      <c r="F43" s="34"/>
      <c r="G43" s="34"/>
      <c r="H43" s="34"/>
    </row>
    <row r="44" spans="1:8" x14ac:dyDescent="0.2">
      <c r="A44" s="34"/>
      <c r="B44" s="52"/>
      <c r="C44" s="52"/>
      <c r="D44" s="51"/>
      <c r="E44" s="34"/>
      <c r="F44" s="34"/>
      <c r="G44" s="34"/>
      <c r="H44" s="34"/>
    </row>
    <row r="45" spans="1:8" x14ac:dyDescent="0.2">
      <c r="A45" s="34"/>
      <c r="B45" s="51" t="s">
        <v>144</v>
      </c>
      <c r="C45" s="51" t="s">
        <v>145</v>
      </c>
      <c r="D45" s="1"/>
      <c r="E45" s="51"/>
      <c r="F45" s="1"/>
      <c r="G45" s="1" t="s">
        <v>148</v>
      </c>
      <c r="H45" s="1"/>
    </row>
    <row r="46" spans="1:8" x14ac:dyDescent="0.2">
      <c r="B46" s="51"/>
      <c r="C46" s="51"/>
      <c r="D46" s="1"/>
      <c r="E46" s="51"/>
      <c r="F46" s="1"/>
      <c r="G46" s="1"/>
      <c r="H46" s="1"/>
    </row>
    <row r="47" spans="1:8" x14ac:dyDescent="0.2">
      <c r="B47" s="51"/>
      <c r="C47" s="51"/>
      <c r="D47" s="1"/>
      <c r="E47" s="51"/>
      <c r="F47" s="1"/>
      <c r="G47" s="1"/>
      <c r="H47" s="1"/>
    </row>
    <row r="48" spans="1:8" x14ac:dyDescent="0.2">
      <c r="B48" s="51" t="s">
        <v>146</v>
      </c>
      <c r="C48" s="51" t="s">
        <v>147</v>
      </c>
      <c r="D48" s="1"/>
      <c r="E48" s="51"/>
      <c r="F48" s="1" t="s">
        <v>149</v>
      </c>
      <c r="G48" s="1"/>
      <c r="H48" s="1"/>
    </row>
    <row r="49" spans="2:4" x14ac:dyDescent="0.2">
      <c r="B49" s="51"/>
      <c r="C49" s="51"/>
      <c r="D49" s="51"/>
    </row>
    <row r="50" spans="2:4" x14ac:dyDescent="0.2">
      <c r="B50" s="51"/>
      <c r="C50" s="51"/>
      <c r="D50" s="51"/>
    </row>
    <row r="51" spans="2:4" x14ac:dyDescent="0.2">
      <c r="B51" s="51"/>
      <c r="C51" s="51"/>
      <c r="D51" s="51"/>
    </row>
    <row r="52" spans="2:4" x14ac:dyDescent="0.2">
      <c r="B52" s="51"/>
      <c r="C52" s="51"/>
      <c r="D52" s="51"/>
    </row>
    <row r="53" spans="2:4" x14ac:dyDescent="0.2">
      <c r="B53" s="51"/>
      <c r="C53" s="51"/>
      <c r="D53" s="51"/>
    </row>
    <row r="54" spans="2:4" x14ac:dyDescent="0.2">
      <c r="B54" s="51"/>
      <c r="C54" s="51"/>
      <c r="D54" s="5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2021-10-06T14:44:54Z</cp:lastPrinted>
  <dcterms:created xsi:type="dcterms:W3CDTF">2014-02-10T03:37:14Z</dcterms:created>
  <dcterms:modified xsi:type="dcterms:W3CDTF">2021-10-06T14:45:30Z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