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2DO TRIMESTRE\SIRET\"/>
    </mc:Choice>
  </mc:AlternateContent>
  <xr:revisionPtr revIDLastSave="0" documentId="13_ncr:1_{92E85730-6BD8-45CB-A1B3-8CC7631B41E4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351-F1" sheetId="1" r:id="rId1"/>
    <sheet name="352 F2" sheetId="2" r:id="rId2"/>
    <sheet name="353 F3" sheetId="3" r:id="rId3"/>
    <sheet name="354 F4" sheetId="4" r:id="rId4"/>
    <sheet name="355 F5" sheetId="5" r:id="rId5"/>
    <sheet name="F6A" sheetId="6" r:id="rId6"/>
    <sheet name="F6B" sheetId="7" r:id="rId7"/>
    <sheet name="F6C" sheetId="8" r:id="rId8"/>
    <sheet name="DATOS GENERALES" sheetId="9" r:id="rId9"/>
    <sheet name="F6D" sheetId="10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8" l="1"/>
  <c r="G7" i="8"/>
  <c r="F7" i="8"/>
  <c r="E7" i="8"/>
  <c r="D7" i="8"/>
  <c r="C7" i="8"/>
  <c r="E14" i="8"/>
  <c r="E19" i="8"/>
  <c r="H19" i="8" s="1"/>
  <c r="E20" i="8"/>
  <c r="H20" i="8"/>
  <c r="E21" i="8"/>
  <c r="H21" i="8" s="1"/>
  <c r="E22" i="8"/>
  <c r="H22" i="8"/>
  <c r="E23" i="8"/>
  <c r="H23" i="8" s="1"/>
  <c r="C25" i="8"/>
  <c r="D25" i="8"/>
  <c r="F25" i="8"/>
  <c r="G25" i="8"/>
  <c r="E26" i="8"/>
  <c r="H26" i="8" s="1"/>
  <c r="E27" i="8"/>
  <c r="H27" i="8"/>
  <c r="E28" i="8"/>
  <c r="H28" i="8" s="1"/>
  <c r="E29" i="8"/>
  <c r="H29" i="8"/>
  <c r="E30" i="8"/>
  <c r="H30" i="8" s="1"/>
  <c r="E31" i="8"/>
  <c r="H31" i="8"/>
  <c r="E32" i="8"/>
  <c r="H32" i="8" s="1"/>
  <c r="E33" i="8"/>
  <c r="H33" i="8"/>
  <c r="E34" i="8"/>
  <c r="H34" i="8" s="1"/>
  <c r="C36" i="8"/>
  <c r="D36" i="8"/>
  <c r="F36" i="8"/>
  <c r="G36" i="8"/>
  <c r="E37" i="8"/>
  <c r="H37" i="8" s="1"/>
  <c r="E38" i="8"/>
  <c r="H38" i="8"/>
  <c r="E39" i="8"/>
  <c r="H39" i="8" s="1"/>
  <c r="E40" i="8"/>
  <c r="H40" i="8"/>
  <c r="C42" i="8"/>
  <c r="D42" i="8"/>
  <c r="E42" i="8"/>
  <c r="H42" i="8" s="1"/>
  <c r="F42" i="8"/>
  <c r="G42" i="8"/>
  <c r="H14" i="8" l="1"/>
  <c r="E36" i="8"/>
  <c r="H36" i="8" s="1"/>
  <c r="E25" i="8"/>
  <c r="H25" i="8" s="1"/>
  <c r="E77" i="8" l="1"/>
  <c r="H77" i="8" s="1"/>
  <c r="E76" i="8"/>
  <c r="H76" i="8" s="1"/>
  <c r="E75" i="8"/>
  <c r="E73" i="8" s="1"/>
  <c r="H73" i="8" s="1"/>
  <c r="E74" i="8"/>
  <c r="H74" i="8" s="1"/>
  <c r="G73" i="8"/>
  <c r="F73" i="8"/>
  <c r="D73" i="8"/>
  <c r="C73" i="8"/>
  <c r="E71" i="8"/>
  <c r="H71" i="8" s="1"/>
  <c r="E70" i="8"/>
  <c r="H70" i="8" s="1"/>
  <c r="E69" i="8"/>
  <c r="H69" i="8" s="1"/>
  <c r="E68" i="8"/>
  <c r="H68" i="8" s="1"/>
  <c r="E67" i="8"/>
  <c r="H67" i="8" s="1"/>
  <c r="E66" i="8"/>
  <c r="H66" i="8" s="1"/>
  <c r="E65" i="8"/>
  <c r="H65" i="8" s="1"/>
  <c r="E64" i="8"/>
  <c r="E62" i="8" s="1"/>
  <c r="H62" i="8" s="1"/>
  <c r="E63" i="8"/>
  <c r="H63" i="8" s="1"/>
  <c r="G62" i="8"/>
  <c r="F62" i="8"/>
  <c r="D62" i="8"/>
  <c r="C6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G53" i="8"/>
  <c r="F53" i="8"/>
  <c r="D53" i="8"/>
  <c r="C53" i="8"/>
  <c r="E51" i="8"/>
  <c r="H51" i="8" s="1"/>
  <c r="E50" i="8"/>
  <c r="H50" i="8" s="1"/>
  <c r="E49" i="8"/>
  <c r="H49" i="8" s="1"/>
  <c r="E48" i="8"/>
  <c r="H48" i="8" s="1"/>
  <c r="E47" i="8"/>
  <c r="H47" i="8" s="1"/>
  <c r="E46" i="8"/>
  <c r="H46" i="8" s="1"/>
  <c r="E45" i="8"/>
  <c r="H45" i="8" s="1"/>
  <c r="E44" i="8"/>
  <c r="H44" i="8" s="1"/>
  <c r="G43" i="8"/>
  <c r="F43" i="8"/>
  <c r="E43" i="8"/>
  <c r="H43" i="8" s="1"/>
  <c r="D43" i="8"/>
  <c r="C43" i="8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G18" i="7" s="1"/>
  <c r="D17" i="7"/>
  <c r="G17" i="7" s="1"/>
  <c r="F16" i="7"/>
  <c r="E16" i="7"/>
  <c r="C16" i="7"/>
  <c r="B16" i="7"/>
  <c r="F26" i="7"/>
  <c r="E26" i="7"/>
  <c r="C26" i="7"/>
  <c r="B26" i="7"/>
  <c r="E152" i="6"/>
  <c r="H152" i="6" s="1"/>
  <c r="E151" i="6"/>
  <c r="H151" i="6" s="1"/>
  <c r="E150" i="6"/>
  <c r="H150" i="6" s="1"/>
  <c r="E149" i="6"/>
  <c r="H149" i="6" s="1"/>
  <c r="H148" i="6"/>
  <c r="E148" i="6"/>
  <c r="E147" i="6"/>
  <c r="H147" i="6" s="1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G141" i="6"/>
  <c r="F141" i="6"/>
  <c r="F79" i="6" s="1"/>
  <c r="D141" i="6"/>
  <c r="C141" i="6"/>
  <c r="H140" i="6"/>
  <c r="E140" i="6"/>
  <c r="E139" i="6"/>
  <c r="H139" i="6" s="1"/>
  <c r="E138" i="6"/>
  <c r="H138" i="6" s="1"/>
  <c r="E137" i="6"/>
  <c r="H137" i="6" s="1"/>
  <c r="E136" i="6"/>
  <c r="H136" i="6" s="1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E128" i="6" s="1"/>
  <c r="H128" i="6" s="1"/>
  <c r="E129" i="6"/>
  <c r="H129" i="6" s="1"/>
  <c r="G128" i="6"/>
  <c r="F128" i="6"/>
  <c r="D128" i="6"/>
  <c r="C128" i="6"/>
  <c r="E127" i="6"/>
  <c r="H127" i="6" s="1"/>
  <c r="E126" i="6"/>
  <c r="H126" i="6" s="1"/>
  <c r="E125" i="6"/>
  <c r="H125" i="6" s="1"/>
  <c r="E124" i="6"/>
  <c r="H124" i="6" s="1"/>
  <c r="E123" i="6"/>
  <c r="H123" i="6" s="1"/>
  <c r="E122" i="6"/>
  <c r="H122" i="6" s="1"/>
  <c r="E121" i="6"/>
  <c r="H121" i="6" s="1"/>
  <c r="H120" i="6"/>
  <c r="E120" i="6"/>
  <c r="E119" i="6"/>
  <c r="H119" i="6" s="1"/>
  <c r="G118" i="6"/>
  <c r="F118" i="6"/>
  <c r="D118" i="6"/>
  <c r="C118" i="6"/>
  <c r="E117" i="6"/>
  <c r="H117" i="6" s="1"/>
  <c r="E116" i="6"/>
  <c r="H116" i="6" s="1"/>
  <c r="E115" i="6"/>
  <c r="H115" i="6" s="1"/>
  <c r="H114" i="6"/>
  <c r="E114" i="6"/>
  <c r="E113" i="6"/>
  <c r="H113" i="6" s="1"/>
  <c r="E112" i="6"/>
  <c r="H112" i="6" s="1"/>
  <c r="E111" i="6"/>
  <c r="H111" i="6" s="1"/>
  <c r="E110" i="6"/>
  <c r="H110" i="6" s="1"/>
  <c r="E109" i="6"/>
  <c r="H109" i="6" s="1"/>
  <c r="G108" i="6"/>
  <c r="F108" i="6"/>
  <c r="D108" i="6"/>
  <c r="C108" i="6"/>
  <c r="E107" i="6"/>
  <c r="H107" i="6" s="1"/>
  <c r="E106" i="6"/>
  <c r="H106" i="6" s="1"/>
  <c r="E105" i="6"/>
  <c r="H105" i="6" s="1"/>
  <c r="E104" i="6"/>
  <c r="H104" i="6" s="1"/>
  <c r="E103" i="6"/>
  <c r="H103" i="6" s="1"/>
  <c r="E102" i="6"/>
  <c r="H102" i="6" s="1"/>
  <c r="E101" i="6"/>
  <c r="H101" i="6" s="1"/>
  <c r="H100" i="6"/>
  <c r="E100" i="6"/>
  <c r="E99" i="6"/>
  <c r="H99" i="6" s="1"/>
  <c r="G98" i="6"/>
  <c r="F98" i="6"/>
  <c r="D98" i="6"/>
  <c r="C98" i="6"/>
  <c r="E97" i="6"/>
  <c r="H97" i="6" s="1"/>
  <c r="E96" i="6"/>
  <c r="H96" i="6" s="1"/>
  <c r="E95" i="6"/>
  <c r="H95" i="6" s="1"/>
  <c r="H94" i="6"/>
  <c r="E94" i="6"/>
  <c r="E93" i="6"/>
  <c r="H93" i="6" s="1"/>
  <c r="E92" i="6"/>
  <c r="H92" i="6" s="1"/>
  <c r="E91" i="6"/>
  <c r="H91" i="6" s="1"/>
  <c r="E90" i="6"/>
  <c r="E89" i="6"/>
  <c r="H89" i="6" s="1"/>
  <c r="G88" i="6"/>
  <c r="F88" i="6"/>
  <c r="D88" i="6"/>
  <c r="C88" i="6"/>
  <c r="E87" i="6"/>
  <c r="H87" i="6" s="1"/>
  <c r="E86" i="6"/>
  <c r="H86" i="6" s="1"/>
  <c r="E85" i="6"/>
  <c r="H85" i="6" s="1"/>
  <c r="E84" i="6"/>
  <c r="H84" i="6" s="1"/>
  <c r="E83" i="6"/>
  <c r="H83" i="6" s="1"/>
  <c r="E82" i="6"/>
  <c r="E81" i="6"/>
  <c r="H81" i="6" s="1"/>
  <c r="G80" i="6"/>
  <c r="F80" i="6"/>
  <c r="D80" i="6"/>
  <c r="C80" i="6"/>
  <c r="C79" i="6" s="1"/>
  <c r="E77" i="6"/>
  <c r="H77" i="6" s="1"/>
  <c r="E76" i="6"/>
  <c r="H76" i="6" s="1"/>
  <c r="E75" i="6"/>
  <c r="H75" i="6" s="1"/>
  <c r="E74" i="6"/>
  <c r="H74" i="6" s="1"/>
  <c r="E73" i="6"/>
  <c r="H73" i="6" s="1"/>
  <c r="E72" i="6"/>
  <c r="H72" i="6" s="1"/>
  <c r="H71" i="6"/>
  <c r="E71" i="6"/>
  <c r="G70" i="6"/>
  <c r="F70" i="6"/>
  <c r="E70" i="6"/>
  <c r="H70" i="6" s="1"/>
  <c r="D70" i="6"/>
  <c r="C70" i="6"/>
  <c r="E69" i="6"/>
  <c r="H69" i="6" s="1"/>
  <c r="E68" i="6"/>
  <c r="H68" i="6" s="1"/>
  <c r="E67" i="6"/>
  <c r="H67" i="6" s="1"/>
  <c r="G66" i="6"/>
  <c r="F66" i="6"/>
  <c r="D66" i="6"/>
  <c r="C66" i="6"/>
  <c r="E65" i="6"/>
  <c r="H65" i="6" s="1"/>
  <c r="E64" i="6"/>
  <c r="H64" i="6" s="1"/>
  <c r="H63" i="6"/>
  <c r="E63" i="6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D57" i="6"/>
  <c r="C57" i="6"/>
  <c r="E56" i="6"/>
  <c r="H56" i="6" s="1"/>
  <c r="E55" i="6"/>
  <c r="E42" i="6"/>
  <c r="H42" i="6" s="1"/>
  <c r="E41" i="6"/>
  <c r="H41" i="6" s="1"/>
  <c r="E40" i="6"/>
  <c r="H40" i="6" s="1"/>
  <c r="E39" i="6"/>
  <c r="H39" i="6" s="1"/>
  <c r="E38" i="6"/>
  <c r="H38" i="6" s="1"/>
  <c r="H37" i="6"/>
  <c r="E37" i="6"/>
  <c r="E36" i="6"/>
  <c r="H36" i="6" s="1"/>
  <c r="E35" i="6"/>
  <c r="E33" i="6" s="1"/>
  <c r="H33" i="6" s="1"/>
  <c r="E34" i="6"/>
  <c r="H34" i="6" s="1"/>
  <c r="G33" i="6"/>
  <c r="G4" i="6" s="1"/>
  <c r="F33" i="6"/>
  <c r="D33" i="6"/>
  <c r="C33" i="6"/>
  <c r="C4" i="6" s="1"/>
  <c r="C154" i="6" s="1"/>
  <c r="D4" i="6"/>
  <c r="F4" i="6"/>
  <c r="F154" i="6" l="1"/>
  <c r="H64" i="8"/>
  <c r="H75" i="8"/>
  <c r="E53" i="8"/>
  <c r="H53" i="8" s="1"/>
  <c r="G26" i="7"/>
  <c r="G16" i="7"/>
  <c r="D16" i="7"/>
  <c r="D26" i="7" s="1"/>
  <c r="E4" i="6"/>
  <c r="E88" i="6"/>
  <c r="H88" i="6" s="1"/>
  <c r="E145" i="6"/>
  <c r="H145" i="6" s="1"/>
  <c r="E66" i="6"/>
  <c r="H66" i="6" s="1"/>
  <c r="E80" i="6"/>
  <c r="E79" i="6" s="1"/>
  <c r="H90" i="6"/>
  <c r="H130" i="6"/>
  <c r="E132" i="6"/>
  <c r="H132" i="6" s="1"/>
  <c r="D154" i="6"/>
  <c r="H4" i="6"/>
  <c r="H35" i="6"/>
  <c r="H55" i="6"/>
  <c r="D79" i="6"/>
  <c r="E108" i="6"/>
  <c r="H108" i="6" s="1"/>
  <c r="G79" i="6"/>
  <c r="G154" i="6" s="1"/>
  <c r="H82" i="6"/>
  <c r="H80" i="6" s="1"/>
  <c r="E98" i="6"/>
  <c r="H98" i="6" s="1"/>
  <c r="E118" i="6"/>
  <c r="H118" i="6" s="1"/>
  <c r="H134" i="6"/>
  <c r="E141" i="6"/>
  <c r="H141" i="6" s="1"/>
  <c r="E57" i="6"/>
  <c r="H57" i="6" s="1"/>
  <c r="E154" i="6" l="1"/>
  <c r="H79" i="6"/>
  <c r="H154" i="6" s="1"/>
  <c r="F70" i="5" l="1"/>
  <c r="E70" i="5"/>
  <c r="C70" i="5"/>
  <c r="B70" i="5"/>
  <c r="D70" i="5"/>
  <c r="G70" i="5"/>
  <c r="G63" i="5"/>
  <c r="D63" i="5"/>
  <c r="G62" i="5"/>
  <c r="F62" i="5"/>
  <c r="E62" i="5"/>
  <c r="D62" i="5"/>
  <c r="C62" i="5"/>
  <c r="B62" i="5"/>
  <c r="D37" i="5"/>
  <c r="F37" i="5"/>
  <c r="E37" i="5"/>
  <c r="E65" i="5" s="1"/>
  <c r="C37" i="5"/>
  <c r="B37" i="5"/>
  <c r="D65" i="5" l="1"/>
  <c r="G38" i="5"/>
  <c r="F65" i="5"/>
  <c r="B65" i="5"/>
  <c r="C65" i="5"/>
  <c r="G37" i="5"/>
  <c r="G65" i="5" s="1"/>
  <c r="E69" i="4" l="1"/>
  <c r="D69" i="4"/>
  <c r="E68" i="4"/>
  <c r="D68" i="4"/>
  <c r="C68" i="4"/>
  <c r="C69" i="4" s="1"/>
  <c r="E60" i="4"/>
  <c r="D60" i="4"/>
  <c r="C60" i="4"/>
  <c r="E54" i="4"/>
  <c r="E55" i="4" s="1"/>
  <c r="D54" i="4"/>
  <c r="D55" i="4" s="1"/>
  <c r="E46" i="4"/>
  <c r="D46" i="4"/>
  <c r="C46" i="4"/>
  <c r="C54" i="4" s="1"/>
  <c r="C55" i="4" s="1"/>
  <c r="C41" i="4"/>
  <c r="E37" i="4"/>
  <c r="D37" i="4"/>
  <c r="C37" i="4"/>
  <c r="E34" i="4"/>
  <c r="E41" i="4" s="1"/>
  <c r="D34" i="4"/>
  <c r="D41" i="4" s="1"/>
  <c r="C34" i="4"/>
  <c r="E26" i="4"/>
  <c r="D26" i="4"/>
  <c r="C26" i="4"/>
  <c r="E16" i="4"/>
  <c r="D16" i="4"/>
  <c r="E20" i="4"/>
  <c r="E21" i="4" s="1"/>
  <c r="E22" i="4" s="1"/>
  <c r="E30" i="4" s="1"/>
  <c r="D20" i="4"/>
  <c r="C20" i="4"/>
  <c r="C21" i="4" s="1"/>
  <c r="C22" i="4" s="1"/>
  <c r="C30" i="4" s="1"/>
  <c r="D21" i="4" l="1"/>
  <c r="D22" i="4" s="1"/>
  <c r="D30" i="4" s="1"/>
  <c r="K14" i="3"/>
  <c r="K13" i="3"/>
  <c r="K12" i="3"/>
  <c r="K11" i="3"/>
  <c r="J10" i="3"/>
  <c r="I10" i="3"/>
  <c r="H10" i="3"/>
  <c r="G10" i="3"/>
  <c r="E10" i="3"/>
  <c r="K10" i="3" s="1"/>
  <c r="K8" i="3"/>
  <c r="K7" i="3"/>
  <c r="K6" i="3"/>
  <c r="K5" i="3"/>
  <c r="J4" i="3"/>
  <c r="J16" i="3" s="1"/>
  <c r="I4" i="3"/>
  <c r="I16" i="3" s="1"/>
  <c r="H4" i="3"/>
  <c r="H16" i="3" s="1"/>
  <c r="G4" i="3"/>
  <c r="G16" i="3" s="1"/>
  <c r="E4" i="3"/>
  <c r="K4" i="3" s="1"/>
  <c r="E16" i="3" l="1"/>
  <c r="K16" i="3" s="1"/>
  <c r="F13" i="2"/>
  <c r="F12" i="2"/>
  <c r="F11" i="2"/>
  <c r="F10" i="2"/>
  <c r="H9" i="2"/>
  <c r="G9" i="2"/>
  <c r="F9" i="2"/>
  <c r="E9" i="2"/>
  <c r="D9" i="2"/>
  <c r="C9" i="2"/>
  <c r="B9" i="2"/>
  <c r="F8" i="2"/>
  <c r="F7" i="2"/>
  <c r="F5" i="2" s="1"/>
  <c r="F4" i="2" s="1"/>
  <c r="F15" i="2" s="1"/>
  <c r="H5" i="2"/>
  <c r="H4" i="2" s="1"/>
  <c r="H15" i="2" s="1"/>
  <c r="G5" i="2"/>
  <c r="G4" i="2" s="1"/>
  <c r="G15" i="2" s="1"/>
  <c r="E5" i="2"/>
  <c r="E4" i="2" s="1"/>
  <c r="E15" i="2" s="1"/>
  <c r="D5" i="2"/>
  <c r="D4" i="2" s="1"/>
  <c r="D15" i="2" s="1"/>
  <c r="C5" i="2"/>
  <c r="C4" i="2" s="1"/>
  <c r="C15" i="2" s="1"/>
  <c r="B5" i="2"/>
  <c r="B4" i="2"/>
  <c r="B15" i="2" s="1"/>
  <c r="F72" i="1" l="1"/>
  <c r="E72" i="1"/>
  <c r="F65" i="1"/>
  <c r="E65" i="1"/>
  <c r="F60" i="1"/>
  <c r="F76" i="1" s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C44" i="1" s="1"/>
  <c r="C59" i="1" s="1"/>
  <c r="B22" i="1"/>
  <c r="B44" i="1" s="1"/>
  <c r="B59" i="1" s="1"/>
  <c r="F20" i="1"/>
  <c r="E20" i="1"/>
  <c r="F16" i="1"/>
  <c r="E16" i="1"/>
  <c r="C14" i="1"/>
  <c r="B14" i="1"/>
  <c r="F6" i="1"/>
  <c r="F44" i="1" s="1"/>
  <c r="E6" i="1"/>
  <c r="E44" i="1" s="1"/>
  <c r="C6" i="1"/>
  <c r="B6" i="1"/>
  <c r="E56" i="1" l="1"/>
  <c r="E78" i="1" s="1"/>
  <c r="F56" i="1"/>
  <c r="F78" i="1" s="1"/>
</calcChain>
</file>

<file path=xl/sharedStrings.xml><?xml version="1.0" encoding="utf-8"?>
<sst xmlns="http://schemas.openxmlformats.org/spreadsheetml/2006/main" count="864" uniqueCount="651">
  <si>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</si>
  <si>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</si>
  <si>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</si>
  <si>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</si>
  <si>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</si>
  <si>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</si>
  <si>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</si>
  <si>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</si>
  <si>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</si>
  <si>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</si>
  <si>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</si>
  <si>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</si>
  <si>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</si>
  <si>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</si>
  <si>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</si>
  <si>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</si>
  <si>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</si>
  <si>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</si>
  <si>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</si>
  <si>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</si>
  <si>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</si>
  <si>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</si>
  <si>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</si>
  <si>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</si>
  <si>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</si>
  <si>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</si>
  <si>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</si>
  <si>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</si>
  <si>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</si>
  <si>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</si>
  <si>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</si>
  <si>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</si>
  <si>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</si>
  <si>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</si>
  <si>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</si>
  <si>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</si>
  <si>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</si>
  <si>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</si>
  <si>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</si>
  <si>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</si>
  <si>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</si>
  <si>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</si>
  <si>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</si>
  <si>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</si>
  <si>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</si>
  <si>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</si>
  <si>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</si>
  <si>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</si>
  <si>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</si>
  <si>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</si>
  <si>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</si>
  <si>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</si>
  <si>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</si>
  <si>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</si>
  <si>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</si>
  <si>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</si>
  <si>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</si>
  <si>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</si>
  <si>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</si>
  <si>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</si>
  <si>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</si>
  <si>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</si>
  <si>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</si>
  <si>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</si>
  <si>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</si>
  <si>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</si>
  <si>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</si>
  <si>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</si>
  <si>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</si>
  <si>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</si>
  <si>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</si>
  <si>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</si>
  <si>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</si>
  <si>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</si>
  <si>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</si>
  <si>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</si>
  <si>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</si>
  <si>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</si>
  <si>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</si>
  <si>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</si>
  <si>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</si>
  <si>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</si>
  <si>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</si>
  <si>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</si>
  <si>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</si>
  <si>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</si>
  <si>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</si>
  <si>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</si>
  <si>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</si>
  <si>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</si>
  <si>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</si>
  <si>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</si>
  <si>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</si>
  <si>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</si>
  <si>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</si>
  <si>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</si>
  <si>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</si>
  <si>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</si>
  <si>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</si>
  <si>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</si>
  <si>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</si>
  <si>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</si>
  <si>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</si>
  <si>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</si>
  <si>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</si>
  <si>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</si>
  <si>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</si>
  <si>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</si>
  <si>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</si>
  <si>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</si>
  <si>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</si>
  <si>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</si>
  <si>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</si>
  <si>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</si>
  <si>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</si>
  <si>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</si>
  <si>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</si>
  <si>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</si>
  <si>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</si>
  <si>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</si>
  <si>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</si>
  <si>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</si>
  <si>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</si>
  <si>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</si>
  <si>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</si>
  <si>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</si>
  <si>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</si>
  <si>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</si>
  <si>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</si>
  <si>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</si>
  <si>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</si>
  <si>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</si>
  <si>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</si>
  <si>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</si>
  <si>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</si>
  <si>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</si>
  <si>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</si>
  <si>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</si>
  <si>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</si>
  <si>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</si>
  <si>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</si>
  <si>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</si>
  <si>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</si>
  <si>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</si>
  <si>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</si>
  <si>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</si>
  <si>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</si>
  <si>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</si>
  <si>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</si>
  <si>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</si>
  <si>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</si>
  <si>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</si>
  <si>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</si>
  <si>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</si>
  <si>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</si>
  <si>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</si>
  <si>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</si>
  <si>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</si>
  <si>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</si>
  <si>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</si>
  <si>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</si>
  <si>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</si>
  <si>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</si>
  <si>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</si>
  <si>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</si>
  <si>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</si>
  <si>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</si>
  <si>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</si>
  <si>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</si>
  <si>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</si>
  <si>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</si>
  <si>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</si>
  <si>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</si>
  <si>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</si>
  <si>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</si>
  <si>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</si>
  <si>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</si>
  <si>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</si>
  <si>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</si>
  <si>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</si>
  <si>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</si>
  <si>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</si>
  <si>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</si>
  <si>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</si>
  <si>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</si>
  <si>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</si>
  <si>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</si>
  <si>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</si>
  <si>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</si>
  <si>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</si>
  <si>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</si>
  <si>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</si>
  <si>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</si>
  <si>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</si>
  <si>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</si>
  <si>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</si>
  <si>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</si>
  <si>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</si>
  <si>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</si>
  <si>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</si>
  <si>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</si>
  <si>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</si>
  <si>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</si>
  <si>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</si>
  <si>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</si>
  <si>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</si>
  <si>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</si>
  <si>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</si>
  <si>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</si>
  <si>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</si>
  <si>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</si>
  <si>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</si>
  <si>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</si>
  <si>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</si>
  <si>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</si>
  <si>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</si>
  <si>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</si>
  <si>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</si>
  <si>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</si>
  <si>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</si>
  <si>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</si>
  <si>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</si>
  <si>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</si>
  <si>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</si>
  <si>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</si>
  <si>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</si>
  <si>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</si>
  <si>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</si>
  <si>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</si>
  <si>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</si>
  <si>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</si>
  <si>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</si>
  <si>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</si>
  <si>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</si>
  <si>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</si>
  <si>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</si>
  <si>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</si>
  <si>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</si>
  <si>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</si>
  <si>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</si>
  <si>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</si>
  <si>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</si>
  <si>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</si>
  <si>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</si>
  <si>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</si>
  <si>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</si>
  <si>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</si>
  <si>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</si>
  <si>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</si>
  <si>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</si>
  <si>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</si>
  <si>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</si>
  <si>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</si>
  <si>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</si>
  <si>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</si>
  <si>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</si>
  <si>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</si>
  <si>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</si>
  <si>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</si>
  <si>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</si>
  <si>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</si>
  <si>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</si>
  <si>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</si>
  <si>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</si>
  <si>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</si>
  <si>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</si>
  <si>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</si>
  <si>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</si>
  <si>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</si>
  <si>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</si>
  <si>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</si>
  <si>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</si>
  <si>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</si>
  <si>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</si>
  <si>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</si>
  <si>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</si>
  <si>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</si>
  <si>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</si>
  <si>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</si>
  <si>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</si>
  <si>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</si>
  <si>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</si>
  <si>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</si>
  <si>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</si>
  <si>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</si>
  <si>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</si>
  <si>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</si>
  <si>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NOMBRE DEL ENTE PUBLICO</t>
  </si>
  <si>
    <t>ENTIDAD FEDERATIVA</t>
  </si>
  <si>
    <t>GUANAJUATO</t>
  </si>
  <si>
    <t>MUNICIPIO</t>
  </si>
  <si>
    <t>AÑO DEL INFORME</t>
  </si>
  <si>
    <t>PERIODO DEL INFORME</t>
  </si>
  <si>
    <t>SALVATIERRA</t>
  </si>
  <si>
    <t>SISTEMA MUNCIPAL DE AGUA POTABLE Y ALCANTARILLADO DE SALVATIERRA</t>
  </si>
  <si>
    <t>Egresos</t>
  </si>
  <si>
    <t>Aprobado</t>
  </si>
  <si>
    <t>Pagado</t>
  </si>
  <si>
    <t>Aprobado (d)</t>
  </si>
  <si>
    <t>Subejercicio ( e)</t>
  </si>
  <si>
    <t>I. Gasto No Etiquetado</t>
  </si>
  <si>
    <t>(I=A+B+C+D+E+F+G+H)</t>
  </si>
  <si>
    <t>DIRECCION GENERAL</t>
  </si>
  <si>
    <t>ADMINISTRACION</t>
  </si>
  <si>
    <t>CULTURA DEL AGUA</t>
  </si>
  <si>
    <t>COMERCIALIZACION</t>
  </si>
  <si>
    <t>COM. RURALES</t>
  </si>
  <si>
    <t>PRODUCCION</t>
  </si>
  <si>
    <t>ALCANTARILLADO</t>
  </si>
  <si>
    <t>REDES DE AGUA</t>
  </si>
  <si>
    <t>PLANTA DE TRATAMIENTO</t>
  </si>
  <si>
    <t>II. Gasto Etiquetado</t>
  </si>
  <si>
    <t>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</si>
  <si>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</si>
  <si>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</si>
  <si>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</si>
  <si>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</si>
  <si>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</si>
  <si>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</si>
  <si>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</si>
  <si>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III. Total de Egresos (III = I + II)</t>
  </si>
  <si>
    <t xml:space="preserve">Ampliaciones/ (Reducciones) </t>
  </si>
  <si>
    <t xml:space="preserve">Modificado 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</si>
  <si>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</si>
  <si>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</si>
  <si>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</si>
  <si>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</si>
  <si>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</si>
  <si>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</si>
  <si>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</si>
  <si>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</si>
  <si>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</si>
  <si>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</si>
  <si>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</si>
  <si>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</si>
  <si>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</si>
  <si>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</si>
  <si>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</si>
  <si>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</si>
  <si>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</si>
  <si>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</si>
  <si>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</si>
  <si>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</si>
  <si>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</si>
  <si>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</si>
  <si>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</si>
  <si>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</si>
  <si>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</si>
  <si>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</si>
  <si>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</si>
  <si>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</si>
  <si>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</si>
  <si>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</si>
  <si>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</si>
  <si>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</si>
  <si>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</si>
  <si>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</si>
  <si>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</si>
  <si>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</si>
  <si>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</si>
  <si>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</si>
  <si>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</si>
  <si>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</si>
  <si>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</si>
  <si>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</si>
  <si>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</si>
  <si>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</si>
  <si>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</si>
  <si>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</si>
  <si>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</si>
  <si>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</si>
  <si>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</si>
  <si>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</si>
  <si>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</si>
  <si>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</si>
  <si>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</si>
  <si>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</si>
  <si>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</si>
  <si>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</si>
  <si>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</si>
  <si>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</si>
  <si>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</si>
  <si>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</si>
  <si>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</si>
  <si>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</si>
  <si>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</si>
  <si>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</si>
  <si>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</si>
  <si>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</si>
  <si>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</si>
  <si>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</si>
  <si>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</si>
  <si>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</si>
  <si>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</si>
  <si>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</si>
  <si>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</si>
  <si>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</si>
  <si>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</si>
  <si>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</si>
  <si>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</si>
  <si>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</si>
  <si>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</si>
  <si>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</si>
  <si>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</si>
  <si>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</si>
  <si>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</si>
  <si>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</si>
  <si>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</si>
  <si>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</si>
  <si>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</si>
  <si>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</si>
  <si>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</si>
  <si>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</si>
  <si>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</si>
  <si>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</si>
  <si>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</si>
  <si>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</si>
  <si>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</si>
  <si>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</si>
  <si>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</si>
  <si>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</si>
  <si>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</si>
  <si>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</si>
  <si>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</si>
  <si>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</si>
  <si>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</si>
  <si>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</si>
  <si>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</si>
  <si>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</si>
  <si>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</si>
  <si>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</si>
  <si>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</si>
  <si>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</si>
  <si>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>SEGUNDO TRIMESTRE 2021</t>
  </si>
  <si>
    <t>SISTEMA MUNICIPAL DE AGUA POTABLE Y ALCANTARILLADO PARA EL MUNICIPIO DE SALVATIERRA GTO
Estado de Situación Financiera Detallado - LDF
al 30 de Junio de 2021 y al 31 de Diciembre de 2020
PESOS</t>
  </si>
  <si>
    <t>SISTEMA MUNICIPAL DE AGUA POTABLE Y ALCANTARILLADO PARA EL MUNICIPIO DE SALVATIERRA GTO
Informe Analítico de la Deuda Pública y Otros Pasivos - LDF
al 30 de Junio de 2021 y al 31 de Diciembre de 0000
PESOS</t>
  </si>
  <si>
    <t>SISTEMA MUNICIPAL DE AGUA POTABLE Y ALCANTARILLADO PARA EL MUNICIPIO DE SALVATIERRA GTO
Informe Analítico de Obligaciones Diferentes de Financiamientos # LDF
al 30 de Junio de 2021 y al 31 de Diciembre de 2020
PESOS</t>
  </si>
  <si>
    <t>SISTEMA MUNICIPAL DE AGUA POTABLE Y ALCANTARILLADO PARA EL MUNICIPIO DE SALVATIERRA GTO
Balance Presupuestario - LDF
al 30 de Junio de 2021
PESOS</t>
  </si>
  <si>
    <t>Estimado/
Aprobado</t>
  </si>
  <si>
    <t>Recaudado/
Pagado</t>
  </si>
  <si>
    <t>SISTEMA MUNICIPAL DE AGUA POTABLE Y ALCANTARILLADO PARA EL MUNICIPIO DE SALVATIERRA GTO
Estado Analítico de Ingresos Detallado - LDF
al 30 de Junio de 2021
PESOS</t>
  </si>
  <si>
    <t>SISTEMA MUNICIPAL DE AGUA POTABLE Y ALCANTARILLADO PARA EL MUNICIPIO DE SALVATIERRA GTO
Clasificación por Objeto del Gasto (Capítulo y Concepto)
al 30 de Junio de 2021
PESOS</t>
  </si>
  <si>
    <t xml:space="preserve">Pagado 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</si>
  <si>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</si>
  <si>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</si>
  <si>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</si>
  <si>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</si>
  <si>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</si>
  <si>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</si>
  <si>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</si>
  <si>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</si>
  <si>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</si>
  <si>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</si>
  <si>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</si>
  <si>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</si>
  <si>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</si>
  <si>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</si>
  <si>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</si>
  <si>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</si>
  <si>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</si>
  <si>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</si>
  <si>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</si>
  <si>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</si>
  <si>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</si>
  <si>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</si>
  <si>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</si>
  <si>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</si>
  <si>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</si>
  <si>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</si>
  <si>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</si>
  <si>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</si>
  <si>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</si>
  <si>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</si>
  <si>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</si>
  <si>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</si>
  <si>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</si>
  <si>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</si>
  <si>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</si>
  <si>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</si>
  <si>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</si>
  <si>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</si>
  <si>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</si>
  <si>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</si>
  <si>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</si>
  <si>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</si>
  <si>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</si>
  <si>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</si>
  <si>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</si>
  <si>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</si>
  <si>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</si>
  <si>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</si>
  <si>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</si>
  <si>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</si>
  <si>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</si>
  <si>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</si>
  <si>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</si>
  <si>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</si>
  <si>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</si>
  <si>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</si>
  <si>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</si>
  <si>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</si>
  <si>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</si>
  <si>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</si>
  <si>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</si>
  <si>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</si>
  <si>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</si>
  <si>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</si>
  <si>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</si>
  <si>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</si>
  <si>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</si>
  <si>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</si>
  <si>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</si>
  <si>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</si>
  <si>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</si>
  <si>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</si>
  <si>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</si>
  <si>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</si>
  <si>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</si>
  <si>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</si>
  <si>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</si>
  <si>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</si>
  <si>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</si>
  <si>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</si>
  <si>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</si>
  <si>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</si>
  <si>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</si>
  <si>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</si>
  <si>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</si>
  <si>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</si>
  <si>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</si>
  <si>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</si>
  <si>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</si>
  <si>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</si>
  <si>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</si>
  <si>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</si>
  <si>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</si>
  <si>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</si>
  <si>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</si>
  <si>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</si>
  <si>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</si>
  <si>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</si>
  <si>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</si>
  <si>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</si>
  <si>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</si>
  <si>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</si>
  <si>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</si>
  <si>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</si>
  <si>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</si>
  <si>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</si>
  <si>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</si>
  <si>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</si>
  <si>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</si>
  <si>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</si>
  <si>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</si>
  <si>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</si>
  <si>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</si>
  <si>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</si>
  <si>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</si>
  <si>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</si>
  <si>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</si>
  <si>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</si>
  <si>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</si>
  <si>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</si>
  <si>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</si>
  <si>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</si>
  <si>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</si>
  <si>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</si>
  <si>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</si>
  <si>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</si>
  <si>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</si>
  <si>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</si>
  <si>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</si>
  <si>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</si>
  <si>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</si>
  <si>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</si>
  <si>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</si>
  <si>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</si>
  <si>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</si>
  <si>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</si>
  <si>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</si>
  <si>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</si>
  <si>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</si>
  <si>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</si>
  <si>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</si>
  <si>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</si>
  <si>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</si>
  <si>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</si>
  <si>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</si>
  <si>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</si>
  <si>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</si>
  <si>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</si>
  <si>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</si>
  <si>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</si>
  <si>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</si>
  <si>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</si>
  <si>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</si>
  <si>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</si>
  <si>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</si>
  <si>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</si>
  <si>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</si>
  <si>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</si>
  <si>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</si>
  <si>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</si>
  <si>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</si>
  <si>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</si>
  <si>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</si>
  <si>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</si>
  <si>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</si>
  <si>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</si>
  <si>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</si>
  <si>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</si>
  <si>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</si>
  <si>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</si>
  <si>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</si>
  <si>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</si>
  <si>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</si>
  <si>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</si>
  <si>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</si>
  <si>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</si>
  <si>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</si>
  <si>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</si>
  <si>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</si>
  <si>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</si>
  <si>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</si>
  <si>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</si>
  <si>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</si>
  <si>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</si>
  <si>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</si>
  <si>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</si>
  <si>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</si>
  <si>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</si>
  <si>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</si>
  <si>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</si>
  <si>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</si>
  <si>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</si>
  <si>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</si>
  <si>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</si>
  <si>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</si>
  <si>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</si>
  <si>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</si>
  <si>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SISTEMA MUNICIPAL DE AGUA POTABLE Y ALCANTARILLADO PARA EL MUNICIPIO DE SALVATIERRA GTO
Estado Analítico del Ejercicio del Presupuesto de Egresos Detallado - LDF
Clasificación Administrativa
al 30 de Junio de 2021
PESOS</t>
  </si>
  <si>
    <t>SISTEMA MUNICIPAL DE AGUA POTABLE Y ALCANTARILLADO PARA EL MUNICIPIO DE SALVATIERRA GTO
Estado Analítico del Ejercicio del Presupuesto de Egresos Detallado - LDF
Clasificación Funcional (Finalidad y Función)
al 30 de Junio de 2021
PESOS</t>
  </si>
  <si>
    <t>SISTEMA MUNICIPAL DE AGUA POTABLE Y ALCANTARILLADO PARA EL MUNICIPIO DE SALVATIERRA GTO
Estado Analítico del Ejercicio del Presupuesto de Egresos Detallado - LDF
Clasificación de Servicios Personales por Categoría
al 30 de Junio de 2021
PESOS</t>
  </si>
  <si>
    <t xml:space="preserve">               ELABORÓ</t>
  </si>
  <si>
    <t xml:space="preserve">                                    REVISÓ</t>
  </si>
  <si>
    <t>AUTORIZÓ</t>
  </si>
  <si>
    <t>LIC. C.P. KARLA ALEJANDRINA LANUZA HERNANDEZ</t>
  </si>
  <si>
    <t xml:space="preserve">                     ING. AGUSTIN ROSILLO CHAVEZ</t>
  </si>
  <si>
    <t xml:space="preserve">                                                                     LIC. y C.P. KARLA ALEJANDRINA LANUZA HERNANDEZ</t>
  </si>
  <si>
    <t>AUTORIZO</t>
  </si>
  <si>
    <t>LIC. y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</si>
</sst>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8"/>
      <color theme="0"/>
      <name val="Intro Book"/>
      <family val="3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  <fill>
      <gradientFill degree="90">
        <stop position="0">
          <color theme="4" tint="0.80001220740379042"/>
        </stop>
        <stop position="1">
          <color theme="8"/>
        </stop>
      </gradientFill>
    </fill>
    <fill>
      <gradientFill degree="90">
        <stop position="0">
          <color theme="8"/>
        </stop>
        <stop position="1">
          <color theme="4"/>
        </stop>
      </gradient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25">
    <xf numFmtId="0" fontId="0" fillId="0" borderId="0" xfId="0"/>
    <xf numFmtId="0" fontId="4" fillId="0" borderId="0" xfId="0" applyFont="1"/>
    <xf numFmtId="4" fontId="4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4" fontId="4" fillId="0" borderId="9" xfId="0" applyNumberFormat="1" applyFont="1" applyBorder="1" applyAlignment="1">
      <alignment vertical="center"/>
    </xf>
    <xf numFmtId="4" fontId="6" fillId="0" borderId="6" xfId="1" applyNumberFormat="1" applyFont="1" applyBorder="1" applyAlignment="1" applyProtection="1">
      <alignment vertical="top" wrapText="1"/>
      <protection locked="0"/>
    </xf>
    <xf numFmtId="4" fontId="4" fillId="0" borderId="7" xfId="0" applyNumberFormat="1" applyFont="1" applyBorder="1" applyProtection="1">
      <protection locked="0"/>
    </xf>
    <xf numFmtId="0" fontId="3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4" fillId="0" borderId="0" xfId="0" applyNumberFormat="1" applyFont="1"/>
    <xf numFmtId="4" fontId="7" fillId="0" borderId="7" xfId="1" applyNumberFormat="1" applyFont="1" applyFill="1" applyBorder="1" applyAlignment="1" applyProtection="1">
      <alignment vertical="top" wrapText="1"/>
      <protection locked="0"/>
    </xf>
    <xf numFmtId="4" fontId="7" fillId="0" borderId="18" xfId="1" applyNumberFormat="1" applyFont="1" applyFill="1" applyBorder="1" applyAlignment="1" applyProtection="1">
      <alignment vertical="top" wrapText="1"/>
      <protection locked="0"/>
    </xf>
    <xf numFmtId="0" fontId="4" fillId="0" borderId="17" xfId="0" applyFont="1" applyBorder="1" applyAlignment="1">
      <alignment horizontal="justify" vertical="center" wrapText="1"/>
    </xf>
    <xf numFmtId="0" fontId="4" fillId="0" borderId="0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0" fillId="0" borderId="0" xfId="0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4" xfId="0" applyFont="1" applyBorder="1" applyAlignment="1">
      <alignment horizontal="justify" vertical="center" wrapText="1"/>
    </xf>
    <xf numFmtId="4" fontId="4" fillId="0" borderId="20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5" fontId="4" fillId="0" borderId="7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4" fillId="0" borderId="7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2" xfId="0" applyFont="1" applyBorder="1" applyAlignment="1">
      <alignment vertical="center" wrapText="1"/>
    </xf>
    <xf numFmtId="0" fontId="4" fillId="0" borderId="5" xfId="0" applyFont="1" applyBorder="1"/>
    <xf numFmtId="0" fontId="3" fillId="0" borderId="0" xfId="0" applyFont="1" applyAlignment="1">
      <alignment vertical="center" wrapText="1"/>
    </xf>
    <xf numFmtId="4" fontId="4" fillId="0" borderId="7" xfId="3" applyNumberFormat="1" applyBorder="1" applyAlignment="1" applyProtection="1">
      <alignment vertical="top"/>
      <protection locked="0"/>
    </xf>
    <xf numFmtId="0" fontId="4" fillId="0" borderId="0" xfId="0" applyFont="1" applyAlignment="1">
      <alignment vertical="center" wrapText="1"/>
    </xf>
    <xf numFmtId="0" fontId="1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8" xfId="0" applyFont="1" applyBorder="1"/>
    <xf numFmtId="0" fontId="3" fillId="0" borderId="26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left" vertical="center" wrapText="1" indent="2"/>
    </xf>
    <xf numFmtId="0" fontId="0" fillId="0" borderId="0" xfId="0" applyProtection="1">
      <protection locked="0"/>
    </xf>
    <xf numFmtId="4" fontId="6" fillId="0" borderId="7" xfId="0" applyNumberFormat="1" applyFont="1" applyBorder="1" applyProtection="1">
      <protection locked="0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left"/>
    </xf>
    <xf numFmtId="0" fontId="4" fillId="0" borderId="25" xfId="0" applyFont="1" applyBorder="1" applyAlignment="1">
      <alignment horizontal="left" vertical="center" indent="2"/>
    </xf>
    <xf numFmtId="0" fontId="3" fillId="0" borderId="25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wrapText="1" indent="2"/>
    </xf>
    <xf numFmtId="0" fontId="3" fillId="0" borderId="26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6" fillId="0" borderId="0" xfId="1" applyFont="1" applyAlignment="1" applyProtection="1">
      <alignment vertical="top"/>
      <protection locked="0"/>
    </xf>
    <xf numFmtId="0" fontId="9" fillId="0" borderId="0" xfId="0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4" fillId="0" borderId="27" xfId="0" applyNumberFormat="1" applyFont="1" applyBorder="1" applyAlignment="1">
      <alignment vertical="center"/>
    </xf>
    <xf numFmtId="4" fontId="4" fillId="0" borderId="2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2"/>
    </xf>
    <xf numFmtId="0" fontId="3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justify" vertical="center"/>
    </xf>
    <xf numFmtId="0" fontId="4" fillId="0" borderId="30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/>
    </xf>
    <xf numFmtId="15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0" fontId="3" fillId="0" borderId="9" xfId="0" applyFont="1" applyBorder="1" applyAlignment="1">
      <alignment horizontal="justify" vertical="center" wrapText="1"/>
    </xf>
    <xf numFmtId="0" fontId="13" fillId="0" borderId="0" xfId="0" applyFont="1"/>
    <xf numFmtId="4" fontId="14" fillId="0" borderId="7" xfId="0" applyNumberFormat="1" applyFont="1" applyBorder="1" applyAlignment="1">
      <alignment vertical="center"/>
    </xf>
    <xf numFmtId="0" fontId="15" fillId="0" borderId="25" xfId="0" applyFont="1" applyBorder="1" applyAlignment="1">
      <alignment horizontal="left" vertical="center" indent="2"/>
    </xf>
    <xf numFmtId="4" fontId="15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6" fillId="0" borderId="0" xfId="1" applyFont="1" applyProtection="1">
      <protection locked="0"/>
    </xf>
    <xf numFmtId="0" fontId="9" fillId="5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justify" vertical="center" wrapText="1"/>
    </xf>
    <xf numFmtId="4" fontId="7" fillId="0" borderId="15" xfId="1" applyNumberFormat="1" applyFont="1" applyFill="1" applyBorder="1" applyAlignment="1" applyProtection="1">
      <alignment vertical="top" wrapText="1"/>
      <protection locked="0"/>
    </xf>
    <xf numFmtId="4" fontId="7" fillId="0" borderId="16" xfId="1" applyNumberFormat="1" applyFont="1" applyFill="1" applyBorder="1" applyAlignment="1" applyProtection="1">
      <alignment vertical="top" wrapText="1"/>
      <protection locked="0"/>
    </xf>
    <xf numFmtId="0" fontId="3" fillId="0" borderId="17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left" vertical="center" wrapText="1" inden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4" fontId="6" fillId="0" borderId="18" xfId="1" applyNumberFormat="1" applyFont="1" applyFill="1" applyBorder="1" applyAlignment="1" applyProtection="1">
      <alignment vertical="top" wrapText="1"/>
      <protection locked="0"/>
    </xf>
    <xf numFmtId="4" fontId="4" fillId="0" borderId="7" xfId="0" applyNumberFormat="1" applyFont="1" applyFill="1" applyBorder="1" applyProtection="1">
      <protection locked="0"/>
    </xf>
    <xf numFmtId="4" fontId="4" fillId="0" borderId="18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horizontal="justify" vertical="center" wrapText="1"/>
    </xf>
    <xf numFmtId="0" fontId="4" fillId="0" borderId="0" xfId="0" applyFont="1" applyFill="1" applyBorder="1"/>
    <xf numFmtId="0" fontId="4" fillId="0" borderId="19" xfId="0" applyFont="1" applyFill="1" applyBorder="1"/>
    <xf numFmtId="4" fontId="4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justify" vertical="center" wrapText="1"/>
    </xf>
    <xf numFmtId="4" fontId="4" fillId="0" borderId="15" xfId="0" applyNumberFormat="1" applyFont="1" applyFill="1" applyBorder="1" applyProtection="1">
      <protection locked="0"/>
    </xf>
    <xf numFmtId="4" fontId="4" fillId="0" borderId="16" xfId="0" applyNumberFormat="1" applyFont="1" applyFill="1" applyBorder="1" applyProtection="1">
      <protection locked="0"/>
    </xf>
    <xf numFmtId="0" fontId="5" fillId="0" borderId="17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/>
    <xf numFmtId="0" fontId="3" fillId="4" borderId="9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vertical="center"/>
    </xf>
    <xf numFmtId="4" fontId="3" fillId="0" borderId="18" xfId="0" applyNumberFormat="1" applyFont="1" applyFill="1" applyBorder="1" applyAlignment="1">
      <alignment vertical="center"/>
    </xf>
    <xf numFmtId="4" fontId="4" fillId="0" borderId="18" xfId="0" applyNumberFormat="1" applyFont="1" applyFill="1" applyBorder="1" applyAlignment="1">
      <alignment vertical="center"/>
    </xf>
    <xf numFmtId="0" fontId="3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justify" vertical="center"/>
    </xf>
    <xf numFmtId="0" fontId="14" fillId="5" borderId="6" xfId="0" applyFont="1" applyFill="1" applyBorder="1" applyAlignment="1">
      <alignment horizontal="center" vertical="center"/>
    </xf>
    <xf numFmtId="0" fontId="18" fillId="0" borderId="0" xfId="0" applyFont="1" applyProtection="1">
      <protection locked="0"/>
    </xf>
    <xf numFmtId="0" fontId="9" fillId="5" borderId="6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center" wrapText="1"/>
    </xf>
    <xf numFmtId="4" fontId="6" fillId="0" borderId="6" xfId="0" applyNumberFormat="1" applyFont="1" applyBorder="1" applyProtection="1">
      <protection locked="0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9" fillId="3" borderId="14" xfId="0" applyFont="1" applyFill="1" applyBorder="1"/>
    <xf numFmtId="0" fontId="19" fillId="3" borderId="23" xfId="0" applyFont="1" applyFill="1" applyBorder="1"/>
    <xf numFmtId="0" fontId="19" fillId="3" borderId="17" xfId="0" applyFont="1" applyFill="1" applyBorder="1"/>
    <xf numFmtId="0" fontId="19" fillId="3" borderId="19" xfId="0" applyFont="1" applyFill="1" applyBorder="1"/>
    <xf numFmtId="0" fontId="19" fillId="3" borderId="19" xfId="0" applyFont="1" applyFill="1" applyBorder="1" applyAlignment="1">
      <alignment horizontal="left"/>
    </xf>
    <xf numFmtId="0" fontId="19" fillId="3" borderId="24" xfId="0" applyFont="1" applyFill="1" applyBorder="1"/>
    <xf numFmtId="0" fontId="19" fillId="3" borderId="21" xfId="0" applyFont="1" applyFill="1" applyBorder="1"/>
    <xf numFmtId="0" fontId="20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 indent="1"/>
    </xf>
    <xf numFmtId="0" fontId="15" fillId="0" borderId="2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22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top"/>
    </xf>
    <xf numFmtId="0" fontId="14" fillId="0" borderId="14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4" fontId="14" fillId="0" borderId="15" xfId="0" applyNumberFormat="1" applyFont="1" applyBorder="1" applyAlignment="1">
      <alignment vertical="center"/>
    </xf>
    <xf numFmtId="4" fontId="14" fillId="0" borderId="16" xfId="0" applyNumberFormat="1" applyFont="1" applyBorder="1" applyAlignment="1">
      <alignment vertical="center"/>
    </xf>
    <xf numFmtId="0" fontId="15" fillId="0" borderId="17" xfId="0" applyFont="1" applyBorder="1" applyAlignment="1">
      <alignment horizontal="left" vertical="center"/>
    </xf>
    <xf numFmtId="4" fontId="14" fillId="0" borderId="18" xfId="0" applyNumberFormat="1" applyFont="1" applyBorder="1" applyAlignment="1">
      <alignment vertical="center"/>
    </xf>
    <xf numFmtId="0" fontId="16" fillId="0" borderId="17" xfId="0" applyFont="1" applyBorder="1" applyAlignment="1">
      <alignment horizontal="left" vertical="top"/>
    </xf>
    <xf numFmtId="4" fontId="15" fillId="0" borderId="18" xfId="0" applyNumberFormat="1" applyFont="1" applyBorder="1" applyAlignment="1">
      <alignment vertical="center"/>
    </xf>
    <xf numFmtId="0" fontId="17" fillId="0" borderId="17" xfId="0" applyFont="1" applyBorder="1" applyAlignment="1">
      <alignment horizontal="left" vertical="top"/>
    </xf>
    <xf numFmtId="0" fontId="13" fillId="0" borderId="17" xfId="0" applyFont="1" applyBorder="1"/>
    <xf numFmtId="0" fontId="3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indent="1"/>
    </xf>
    <xf numFmtId="0" fontId="13" fillId="0" borderId="24" xfId="0" applyFont="1" applyBorder="1"/>
    <xf numFmtId="0" fontId="4" fillId="0" borderId="33" xfId="0" applyFont="1" applyBorder="1" applyAlignment="1">
      <alignment horizontal="left" vertical="center"/>
    </xf>
  </cellXfs>
  <cellStyles count="4">
    <cellStyle name="Normal" xfId="0" builtinId="0"/>
    <cellStyle name="Normal 2" xfId="3" xr:uid="{4060C5F7-B763-4E5C-9680-7215A27CFA23}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1285874</xdr:colOff>
      <xdr:row>0</xdr:row>
      <xdr:rowOff>544512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2F7C35-8FAD-4E70-9A00-69B59F711B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4" cy="5445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142875</xdr:rowOff>
    </xdr:from>
    <xdr:to>
      <xdr:col>0</xdr:col>
      <xdr:colOff>1628775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3EB38-FFC8-4578-BABF-1916D973B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138112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1285874</xdr:colOff>
      <xdr:row>0</xdr:row>
      <xdr:rowOff>544512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552103-7CE6-4E6E-B5AC-F4EFCAEE40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4" cy="5445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0</xdr:col>
      <xdr:colOff>1466849</xdr:colOff>
      <xdr:row>0</xdr:row>
      <xdr:rowOff>611187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A5AA92-E5F6-47C5-9B16-0BB67F34CC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6675"/>
          <a:ext cx="1285874" cy="5445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1152525</xdr:colOff>
      <xdr:row>2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F93E04-2496-4B06-B9BD-C0707BAD9C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2400"/>
          <a:ext cx="981075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47625</xdr:rowOff>
    </xdr:from>
    <xdr:to>
      <xdr:col>0</xdr:col>
      <xdr:colOff>2019300</xdr:colOff>
      <xdr:row>0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E7B2EF-BC12-4363-8010-C5C4DE5BB3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47625"/>
          <a:ext cx="14001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1</xdr:col>
      <xdr:colOff>1333501</xdr:colOff>
      <xdr:row>0</xdr:row>
      <xdr:rowOff>561975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EDF716-B03C-4A9F-9054-50E31FE0EA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0"/>
          <a:ext cx="1333500" cy="561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0</xdr:col>
      <xdr:colOff>1276350</xdr:colOff>
      <xdr:row>0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56ACB7-44E0-4843-B7FB-193C32C7CE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981075" cy="323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1676400</xdr:colOff>
      <xdr:row>0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4B46D3-92A7-48C0-8848-5CEF9D0776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0"/>
          <a:ext cx="1533525" cy="504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2076450</xdr:colOff>
      <xdr:row>2</xdr:row>
      <xdr:rowOff>0</xdr:rowOff>
    </xdr:from>
    <xdr:to>
      <xdr:col>1</xdr:col>
      <xdr:colOff>4676775</xdr:colOff>
      <xdr:row>4</xdr:row>
      <xdr:rowOff>371475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C65530-2E46-4818-8633-31B05FBAF0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781050"/>
          <a:ext cx="2600325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283"/>
  <sheetViews>
    <sheetView zoomScaleNormal="100" workbookViewId="0">
      <selection activeCell="A3" sqref="A3:F79"/>
    </sheetView>
  </sheetViews>
  <sheetFormatPr baseColWidth="10" defaultRowHeight="11.25" zeroHeight="1"/>
  <cols>
    <col min="1" max="1" width="56.42578125" style="1" customWidth="1"/>
    <col min="2" max="3" width="11.85546875" style="1" customWidth="1"/>
    <col min="4" max="4" width="56.42578125" style="1" customWidth="1"/>
    <col min="5" max="6" width="11.85546875" style="1" customWidth="1"/>
    <col min="7" max="16384" width="11.42578125" style="1"/>
  </cols>
  <sheetData>
    <row r="1" spans="1:6" ht="45.95" customHeight="1">
      <c r="A1" s="140" t="s">
        <v>434</v>
      </c>
      <c r="B1" s="141"/>
      <c r="C1" s="141"/>
      <c r="D1" s="141"/>
      <c r="E1" s="141"/>
      <c r="F1" s="142"/>
    </row>
    <row r="2" spans="1:6" ht="12" thickBot="1">
      <c r="A2" s="195" t="s">
        <v>0</v>
      </c>
      <c r="B2" s="196">
        <v>2021</v>
      </c>
      <c r="C2" s="196">
        <v>2020</v>
      </c>
      <c r="D2" s="195" t="s">
        <v>0</v>
      </c>
      <c r="E2" s="196">
        <v>2021</v>
      </c>
      <c r="F2" s="196">
        <v>2020</v>
      </c>
    </row>
    <row r="3" spans="1:6">
      <c r="A3" s="197"/>
      <c r="B3" s="62"/>
      <c r="C3" s="62"/>
      <c r="D3" s="198"/>
      <c r="E3" s="62"/>
      <c r="F3" s="63"/>
    </row>
    <row r="4" spans="1:6">
      <c r="A4" s="199" t="s">
        <v>1</v>
      </c>
      <c r="B4" s="3"/>
      <c r="C4" s="3"/>
      <c r="D4" s="200" t="s">
        <v>2</v>
      </c>
      <c r="E4" s="3"/>
      <c r="F4" s="64"/>
    </row>
    <row r="5" spans="1:6">
      <c r="A5" s="199" t="s">
        <v>3</v>
      </c>
      <c r="B5" s="4"/>
      <c r="C5" s="4"/>
      <c r="D5" s="200" t="s">
        <v>4</v>
      </c>
      <c r="E5" s="4"/>
      <c r="F5" s="65"/>
    </row>
    <row r="6" spans="1:6">
      <c r="A6" s="201" t="s">
        <v>5</v>
      </c>
      <c r="B6" s="4">
        <f>SUM(B7:B13)</f>
        <v>757991.03</v>
      </c>
      <c r="C6" s="4">
        <f>SUM(C7:C13)</f>
        <v>958718.59</v>
      </c>
      <c r="D6" s="202" t="s">
        <v>6</v>
      </c>
      <c r="E6" s="4">
        <f>SUM(E7:E15)</f>
        <v>12754870.849999998</v>
      </c>
      <c r="F6" s="65">
        <f>SUM(F7:F15)</f>
        <v>13901276.93</v>
      </c>
    </row>
    <row r="7" spans="1:6">
      <c r="A7" s="203" t="s">
        <v>7</v>
      </c>
      <c r="B7" s="4"/>
      <c r="C7" s="4"/>
      <c r="D7" s="204" t="s">
        <v>8</v>
      </c>
      <c r="E7" s="4">
        <v>1576408.49</v>
      </c>
      <c r="F7" s="65">
        <v>1591066.12</v>
      </c>
    </row>
    <row r="8" spans="1:6">
      <c r="A8" s="203" t="s">
        <v>9</v>
      </c>
      <c r="B8" s="4"/>
      <c r="C8" s="4"/>
      <c r="D8" s="204" t="s">
        <v>10</v>
      </c>
      <c r="E8" s="4">
        <v>1935736.47</v>
      </c>
      <c r="F8" s="65">
        <v>2156868.14</v>
      </c>
    </row>
    <row r="9" spans="1:6">
      <c r="A9" s="203" t="s">
        <v>11</v>
      </c>
      <c r="B9" s="4">
        <v>757991.03</v>
      </c>
      <c r="C9" s="4">
        <v>958718.59</v>
      </c>
      <c r="D9" s="204" t="s">
        <v>12</v>
      </c>
      <c r="E9" s="4"/>
      <c r="F9" s="65"/>
    </row>
    <row r="10" spans="1:6">
      <c r="A10" s="203" t="s">
        <v>13</v>
      </c>
      <c r="B10" s="4"/>
      <c r="C10" s="4"/>
      <c r="D10" s="204" t="s">
        <v>14</v>
      </c>
      <c r="E10" s="4"/>
      <c r="F10" s="65"/>
    </row>
    <row r="11" spans="1:6">
      <c r="A11" s="203" t="s">
        <v>15</v>
      </c>
      <c r="B11" s="4"/>
      <c r="C11" s="4"/>
      <c r="D11" s="204" t="s">
        <v>16</v>
      </c>
      <c r="E11" s="4"/>
      <c r="F11" s="65"/>
    </row>
    <row r="12" spans="1:6" ht="22.5">
      <c r="A12" s="203" t="s">
        <v>17</v>
      </c>
      <c r="B12" s="4"/>
      <c r="C12" s="4"/>
      <c r="D12" s="204" t="s">
        <v>18</v>
      </c>
      <c r="E12" s="4"/>
      <c r="F12" s="65"/>
    </row>
    <row r="13" spans="1:6">
      <c r="A13" s="203" t="s">
        <v>19</v>
      </c>
      <c r="B13" s="4"/>
      <c r="C13" s="4"/>
      <c r="D13" s="204" t="s">
        <v>20</v>
      </c>
      <c r="E13" s="4">
        <v>7436092.5999999996</v>
      </c>
      <c r="F13" s="65">
        <v>8221389.3799999999</v>
      </c>
    </row>
    <row r="14" spans="1:6">
      <c r="A14" s="201" t="s">
        <v>21</v>
      </c>
      <c r="B14" s="4">
        <f>SUM(B15:B21)</f>
        <v>10626016.810000001</v>
      </c>
      <c r="C14" s="4">
        <f>SUM(C15:C21)</f>
        <v>9550795.8900000006</v>
      </c>
      <c r="D14" s="204" t="s">
        <v>22</v>
      </c>
      <c r="E14" s="4"/>
      <c r="F14" s="65"/>
    </row>
    <row r="15" spans="1:6">
      <c r="A15" s="203" t="s">
        <v>23</v>
      </c>
      <c r="B15" s="4"/>
      <c r="C15" s="4"/>
      <c r="D15" s="204" t="s">
        <v>24</v>
      </c>
      <c r="E15" s="4">
        <v>1806633.29</v>
      </c>
      <c r="F15" s="65">
        <v>1931953.29</v>
      </c>
    </row>
    <row r="16" spans="1:6">
      <c r="A16" s="203" t="s">
        <v>25</v>
      </c>
      <c r="B16" s="4">
        <v>4598613.9800000004</v>
      </c>
      <c r="C16" s="4">
        <v>3534622.27</v>
      </c>
      <c r="D16" s="202" t="s">
        <v>26</v>
      </c>
      <c r="E16" s="4">
        <f>SUM(E17:E19)</f>
        <v>0</v>
      </c>
      <c r="F16" s="65">
        <f>SUM(F17:F19)</f>
        <v>0</v>
      </c>
    </row>
    <row r="17" spans="1:6">
      <c r="A17" s="203" t="s">
        <v>27</v>
      </c>
      <c r="B17" s="4">
        <v>271168.69</v>
      </c>
      <c r="C17" s="4">
        <v>295268.7</v>
      </c>
      <c r="D17" s="204" t="s">
        <v>28</v>
      </c>
      <c r="E17" s="4">
        <v>0</v>
      </c>
      <c r="F17" s="65">
        <v>0</v>
      </c>
    </row>
    <row r="18" spans="1:6" ht="13.5" customHeight="1">
      <c r="A18" s="203" t="s">
        <v>29</v>
      </c>
      <c r="B18" s="4">
        <v>0</v>
      </c>
      <c r="C18" s="4">
        <v>0</v>
      </c>
      <c r="D18" s="204" t="s">
        <v>30</v>
      </c>
      <c r="E18" s="4">
        <v>0</v>
      </c>
      <c r="F18" s="65">
        <v>0</v>
      </c>
    </row>
    <row r="19" spans="1:6">
      <c r="A19" s="203" t="s">
        <v>31</v>
      </c>
      <c r="B19" s="4">
        <v>5000</v>
      </c>
      <c r="C19" s="4">
        <v>5000</v>
      </c>
      <c r="D19" s="204" t="s">
        <v>32</v>
      </c>
      <c r="E19" s="4">
        <v>0</v>
      </c>
      <c r="F19" s="65">
        <v>0</v>
      </c>
    </row>
    <row r="20" spans="1:6">
      <c r="A20" s="203" t="s">
        <v>33</v>
      </c>
      <c r="B20" s="4"/>
      <c r="C20" s="4"/>
      <c r="D20" s="202" t="s">
        <v>34</v>
      </c>
      <c r="E20" s="4">
        <f>SUM(E21:E22)</f>
        <v>0</v>
      </c>
      <c r="F20" s="65">
        <f>SUM(F21:F22)</f>
        <v>0</v>
      </c>
    </row>
    <row r="21" spans="1:6">
      <c r="A21" s="203" t="s">
        <v>35</v>
      </c>
      <c r="B21" s="4">
        <v>5751234.1399999997</v>
      </c>
      <c r="C21" s="4">
        <v>5715904.9199999999</v>
      </c>
      <c r="D21" s="204" t="s">
        <v>36</v>
      </c>
      <c r="E21" s="4">
        <v>0</v>
      </c>
      <c r="F21" s="65">
        <v>0</v>
      </c>
    </row>
    <row r="22" spans="1:6">
      <c r="A22" s="201" t="s">
        <v>37</v>
      </c>
      <c r="B22" s="4">
        <f>SUM(B23:B27)</f>
        <v>0</v>
      </c>
      <c r="C22" s="4">
        <f>SUM(C23:C27)</f>
        <v>0</v>
      </c>
      <c r="D22" s="204" t="s">
        <v>38</v>
      </c>
      <c r="E22" s="4">
        <v>0</v>
      </c>
      <c r="F22" s="65">
        <v>0</v>
      </c>
    </row>
    <row r="23" spans="1:6" ht="22.5">
      <c r="A23" s="203" t="s">
        <v>39</v>
      </c>
      <c r="B23" s="4"/>
      <c r="C23" s="4"/>
      <c r="D23" s="202" t="s">
        <v>40</v>
      </c>
      <c r="E23" s="4">
        <v>0</v>
      </c>
      <c r="F23" s="65">
        <v>0</v>
      </c>
    </row>
    <row r="24" spans="1:6" ht="22.5">
      <c r="A24" s="203" t="s">
        <v>41</v>
      </c>
      <c r="B24" s="4"/>
      <c r="C24" s="4"/>
      <c r="D24" s="202" t="s">
        <v>42</v>
      </c>
      <c r="E24" s="4">
        <f>SUM(E25:E27)</f>
        <v>0</v>
      </c>
      <c r="F24" s="65">
        <f>SUM(F25:F27)</f>
        <v>0</v>
      </c>
    </row>
    <row r="25" spans="1:6" ht="22.5">
      <c r="A25" s="203" t="s">
        <v>43</v>
      </c>
      <c r="B25" s="4"/>
      <c r="C25" s="4"/>
      <c r="D25" s="204" t="s">
        <v>44</v>
      </c>
      <c r="E25" s="4">
        <v>0</v>
      </c>
      <c r="F25" s="65">
        <v>0</v>
      </c>
    </row>
    <row r="26" spans="1:6">
      <c r="A26" s="203" t="s">
        <v>45</v>
      </c>
      <c r="B26" s="4"/>
      <c r="C26" s="4"/>
      <c r="D26" s="204" t="s">
        <v>46</v>
      </c>
      <c r="E26" s="4">
        <v>0</v>
      </c>
      <c r="F26" s="65">
        <v>0</v>
      </c>
    </row>
    <row r="27" spans="1:6">
      <c r="A27" s="203" t="s">
        <v>47</v>
      </c>
      <c r="B27" s="4"/>
      <c r="C27" s="4"/>
      <c r="D27" s="204" t="s">
        <v>48</v>
      </c>
      <c r="E27" s="4">
        <v>0</v>
      </c>
      <c r="F27" s="65">
        <v>0</v>
      </c>
    </row>
    <row r="28" spans="1:6" ht="22.5">
      <c r="A28" s="201" t="s">
        <v>49</v>
      </c>
      <c r="B28" s="4">
        <f>SUM(B29:B33)</f>
        <v>0</v>
      </c>
      <c r="C28" s="4">
        <f>SUM(C29:C33)</f>
        <v>0</v>
      </c>
      <c r="D28" s="202" t="s">
        <v>50</v>
      </c>
      <c r="E28" s="4">
        <f>SUM(E29:E34)</f>
        <v>0</v>
      </c>
      <c r="F28" s="65">
        <f>SUM(F29:F34)</f>
        <v>0</v>
      </c>
    </row>
    <row r="29" spans="1:6">
      <c r="A29" s="203" t="s">
        <v>51</v>
      </c>
      <c r="B29" s="4">
        <v>0</v>
      </c>
      <c r="C29" s="4">
        <v>0</v>
      </c>
      <c r="D29" s="204" t="s">
        <v>52</v>
      </c>
      <c r="E29" s="4"/>
      <c r="F29" s="65"/>
    </row>
    <row r="30" spans="1:6">
      <c r="A30" s="203" t="s">
        <v>53</v>
      </c>
      <c r="B30" s="4"/>
      <c r="C30" s="4"/>
      <c r="D30" s="204" t="s">
        <v>54</v>
      </c>
      <c r="E30" s="4"/>
      <c r="F30" s="65"/>
    </row>
    <row r="31" spans="1:6">
      <c r="A31" s="203" t="s">
        <v>55</v>
      </c>
      <c r="B31" s="4"/>
      <c r="C31" s="4"/>
      <c r="D31" s="204" t="s">
        <v>56</v>
      </c>
      <c r="E31" s="4"/>
      <c r="F31" s="65"/>
    </row>
    <row r="32" spans="1:6">
      <c r="A32" s="203" t="s">
        <v>57</v>
      </c>
      <c r="B32" s="4"/>
      <c r="C32" s="4"/>
      <c r="D32" s="204" t="s">
        <v>58</v>
      </c>
      <c r="E32" s="4"/>
      <c r="F32" s="65"/>
    </row>
    <row r="33" spans="1:6">
      <c r="A33" s="203" t="s">
        <v>59</v>
      </c>
      <c r="B33" s="4"/>
      <c r="C33" s="4"/>
      <c r="D33" s="204" t="s">
        <v>60</v>
      </c>
      <c r="E33" s="4"/>
      <c r="F33" s="65"/>
    </row>
    <row r="34" spans="1:6">
      <c r="A34" s="201" t="s">
        <v>61</v>
      </c>
      <c r="B34" s="4">
        <v>0</v>
      </c>
      <c r="C34" s="4">
        <v>0</v>
      </c>
      <c r="D34" s="204" t="s">
        <v>62</v>
      </c>
      <c r="E34" s="4"/>
      <c r="F34" s="65"/>
    </row>
    <row r="35" spans="1:6">
      <c r="A35" s="201" t="s">
        <v>63</v>
      </c>
      <c r="B35" s="4">
        <f>SUM(B36:B37)</f>
        <v>0</v>
      </c>
      <c r="C35" s="4">
        <f>SUM(C36:C37)</f>
        <v>0</v>
      </c>
      <c r="D35" s="202" t="s">
        <v>64</v>
      </c>
      <c r="E35" s="4">
        <f>SUM(E36:E38)</f>
        <v>0</v>
      </c>
      <c r="F35" s="65">
        <f>SUM(F36:F38)</f>
        <v>0</v>
      </c>
    </row>
    <row r="36" spans="1:6" ht="22.5">
      <c r="A36" s="203" t="s">
        <v>65</v>
      </c>
      <c r="B36" s="4">
        <v>0</v>
      </c>
      <c r="C36" s="4">
        <v>0</v>
      </c>
      <c r="D36" s="204" t="s">
        <v>66</v>
      </c>
      <c r="E36" s="4">
        <v>0</v>
      </c>
      <c r="F36" s="65">
        <v>0</v>
      </c>
    </row>
    <row r="37" spans="1:6">
      <c r="A37" s="203" t="s">
        <v>67</v>
      </c>
      <c r="B37" s="4">
        <v>0</v>
      </c>
      <c r="C37" s="4">
        <v>0</v>
      </c>
      <c r="D37" s="204" t="s">
        <v>68</v>
      </c>
      <c r="E37" s="4">
        <v>0</v>
      </c>
      <c r="F37" s="65">
        <v>0</v>
      </c>
    </row>
    <row r="38" spans="1:6">
      <c r="A38" s="201" t="s">
        <v>69</v>
      </c>
      <c r="B38" s="4">
        <f>SUM(B39:B42)</f>
        <v>0</v>
      </c>
      <c r="C38" s="4">
        <f>SUM(C39:C42)</f>
        <v>0</v>
      </c>
      <c r="D38" s="204" t="s">
        <v>70</v>
      </c>
      <c r="E38" s="4">
        <v>0</v>
      </c>
      <c r="F38" s="65">
        <v>0</v>
      </c>
    </row>
    <row r="39" spans="1:6">
      <c r="A39" s="203" t="s">
        <v>71</v>
      </c>
      <c r="B39" s="4"/>
      <c r="C39" s="4"/>
      <c r="D39" s="202" t="s">
        <v>72</v>
      </c>
      <c r="E39" s="4">
        <f>SUM(E40:E42)</f>
        <v>0</v>
      </c>
      <c r="F39" s="65">
        <f>SUM(F40:F42)</f>
        <v>0</v>
      </c>
    </row>
    <row r="40" spans="1:6">
      <c r="A40" s="203" t="s">
        <v>73</v>
      </c>
      <c r="B40" s="4"/>
      <c r="C40" s="4"/>
      <c r="D40" s="204" t="s">
        <v>74</v>
      </c>
      <c r="E40" s="4">
        <v>0</v>
      </c>
      <c r="F40" s="65">
        <v>0</v>
      </c>
    </row>
    <row r="41" spans="1:6" ht="22.5">
      <c r="A41" s="203" t="s">
        <v>75</v>
      </c>
      <c r="B41" s="4"/>
      <c r="C41" s="4"/>
      <c r="D41" s="204" t="s">
        <v>76</v>
      </c>
      <c r="E41" s="4">
        <v>0</v>
      </c>
      <c r="F41" s="65">
        <v>0</v>
      </c>
    </row>
    <row r="42" spans="1:6">
      <c r="A42" s="203" t="s">
        <v>77</v>
      </c>
      <c r="B42" s="4"/>
      <c r="C42" s="4"/>
      <c r="D42" s="204" t="s">
        <v>78</v>
      </c>
      <c r="E42" s="4">
        <v>0</v>
      </c>
      <c r="F42" s="65">
        <v>0</v>
      </c>
    </row>
    <row r="43" spans="1:6">
      <c r="A43" s="201"/>
      <c r="B43" s="4"/>
      <c r="C43" s="4"/>
      <c r="D43" s="202"/>
      <c r="E43" s="4"/>
      <c r="F43" s="65"/>
    </row>
    <row r="44" spans="1:6">
      <c r="A44" s="199" t="s">
        <v>79</v>
      </c>
      <c r="B44" s="3">
        <f>B6+B14+B22+B28+B34+B35+B38</f>
        <v>11384007.84</v>
      </c>
      <c r="C44" s="3">
        <f>C6+C14+C22+C28+C34+C35+C38</f>
        <v>10509514.48</v>
      </c>
      <c r="D44" s="200" t="s">
        <v>80</v>
      </c>
      <c r="E44" s="3">
        <f>E6+E16+E20+E23+E24+E28+E35+E39</f>
        <v>12754870.849999998</v>
      </c>
      <c r="F44" s="64">
        <f>F6+F16+F20+F23+F24+F28+F35+F39</f>
        <v>13901276.93</v>
      </c>
    </row>
    <row r="45" spans="1:6">
      <c r="A45" s="199"/>
      <c r="B45" s="4"/>
      <c r="C45" s="4"/>
      <c r="D45" s="200"/>
      <c r="E45" s="4"/>
      <c r="F45" s="65"/>
    </row>
    <row r="46" spans="1:6">
      <c r="A46" s="205" t="s">
        <v>81</v>
      </c>
      <c r="B46" s="4"/>
      <c r="C46" s="4"/>
      <c r="D46" s="200" t="s">
        <v>82</v>
      </c>
      <c r="E46" s="4"/>
      <c r="F46" s="65"/>
    </row>
    <row r="47" spans="1:6">
      <c r="A47" s="15" t="s">
        <v>83</v>
      </c>
      <c r="B47" s="4">
        <v>0</v>
      </c>
      <c r="C47" s="4">
        <v>0</v>
      </c>
      <c r="D47" s="202" t="s">
        <v>84</v>
      </c>
      <c r="E47" s="4">
        <v>0</v>
      </c>
      <c r="F47" s="65">
        <v>0</v>
      </c>
    </row>
    <row r="48" spans="1:6">
      <c r="A48" s="15" t="s">
        <v>85</v>
      </c>
      <c r="B48" s="4">
        <v>0</v>
      </c>
      <c r="C48" s="4">
        <v>0</v>
      </c>
      <c r="D48" s="202" t="s">
        <v>86</v>
      </c>
      <c r="E48" s="4">
        <v>0</v>
      </c>
      <c r="F48" s="65">
        <v>0</v>
      </c>
    </row>
    <row r="49" spans="1:6">
      <c r="A49" s="15" t="s">
        <v>87</v>
      </c>
      <c r="B49" s="4">
        <v>12927565.51</v>
      </c>
      <c r="C49" s="4">
        <v>12927565.51</v>
      </c>
      <c r="D49" s="202" t="s">
        <v>88</v>
      </c>
      <c r="E49" s="4">
        <v>0</v>
      </c>
      <c r="F49" s="65">
        <v>0</v>
      </c>
    </row>
    <row r="50" spans="1:6">
      <c r="A50" s="15" t="s">
        <v>89</v>
      </c>
      <c r="B50" s="4">
        <v>5439195.71</v>
      </c>
      <c r="C50" s="4">
        <v>4197775.8899999997</v>
      </c>
      <c r="D50" s="202" t="s">
        <v>90</v>
      </c>
      <c r="E50" s="4">
        <v>0</v>
      </c>
      <c r="F50" s="65">
        <v>0</v>
      </c>
    </row>
    <row r="51" spans="1:6" ht="12.75" customHeight="1">
      <c r="A51" s="15" t="s">
        <v>91</v>
      </c>
      <c r="B51" s="4">
        <v>150440</v>
      </c>
      <c r="C51" s="4">
        <v>150440</v>
      </c>
      <c r="D51" s="202" t="s">
        <v>92</v>
      </c>
      <c r="E51" s="4">
        <v>0</v>
      </c>
      <c r="F51" s="65">
        <v>0</v>
      </c>
    </row>
    <row r="52" spans="1:6">
      <c r="A52" s="15" t="s">
        <v>93</v>
      </c>
      <c r="B52" s="4">
        <v>-333561.36</v>
      </c>
      <c r="C52" s="4">
        <v>-333561.36</v>
      </c>
      <c r="D52" s="202" t="s">
        <v>94</v>
      </c>
      <c r="E52" s="4">
        <v>0</v>
      </c>
      <c r="F52" s="65">
        <v>0</v>
      </c>
    </row>
    <row r="53" spans="1:6">
      <c r="A53" s="15" t="s">
        <v>95</v>
      </c>
      <c r="B53" s="4">
        <v>0</v>
      </c>
      <c r="C53" s="4">
        <v>0</v>
      </c>
      <c r="D53" s="200"/>
      <c r="E53" s="4"/>
      <c r="F53" s="65"/>
    </row>
    <row r="54" spans="1:6">
      <c r="A54" s="15" t="s">
        <v>96</v>
      </c>
      <c r="B54" s="4">
        <v>0</v>
      </c>
      <c r="C54" s="4">
        <v>0</v>
      </c>
      <c r="D54" s="200" t="s">
        <v>97</v>
      </c>
      <c r="E54" s="3">
        <f>SUM(E47:E52)</f>
        <v>0</v>
      </c>
      <c r="F54" s="64">
        <f>SUM(F47:F52)</f>
        <v>0</v>
      </c>
    </row>
    <row r="55" spans="1:6">
      <c r="A55" s="15" t="s">
        <v>98</v>
      </c>
      <c r="B55" s="4">
        <v>0</v>
      </c>
      <c r="C55" s="4">
        <v>0</v>
      </c>
      <c r="D55" s="206"/>
      <c r="E55" s="4"/>
      <c r="F55" s="65"/>
    </row>
    <row r="56" spans="1:6">
      <c r="A56" s="15"/>
      <c r="B56" s="4"/>
      <c r="C56" s="4"/>
      <c r="D56" s="200" t="s">
        <v>99</v>
      </c>
      <c r="E56" s="3">
        <f>E54+E44</f>
        <v>12754870.849999998</v>
      </c>
      <c r="F56" s="64">
        <f>F54+F44</f>
        <v>13901276.93</v>
      </c>
    </row>
    <row r="57" spans="1:6">
      <c r="A57" s="205" t="s">
        <v>100</v>
      </c>
      <c r="B57" s="3">
        <f>SUM(B47:B55)</f>
        <v>18183639.859999999</v>
      </c>
      <c r="C57" s="3">
        <f>SUM(C47:C55)</f>
        <v>16942220.039999999</v>
      </c>
      <c r="D57" s="202"/>
      <c r="E57" s="4"/>
      <c r="F57" s="65"/>
    </row>
    <row r="58" spans="1:6">
      <c r="A58" s="15"/>
      <c r="B58" s="4"/>
      <c r="C58" s="4"/>
      <c r="D58" s="200" t="s">
        <v>101</v>
      </c>
      <c r="E58" s="4"/>
      <c r="F58" s="65"/>
    </row>
    <row r="59" spans="1:6">
      <c r="A59" s="205" t="s">
        <v>102</v>
      </c>
      <c r="B59" s="3">
        <f>B44+B57</f>
        <v>29567647.699999999</v>
      </c>
      <c r="C59" s="3">
        <f>C44+C57</f>
        <v>27451734.52</v>
      </c>
      <c r="D59" s="200"/>
      <c r="E59" s="4"/>
      <c r="F59" s="65"/>
    </row>
    <row r="60" spans="1:6">
      <c r="A60" s="15"/>
      <c r="B60" s="4"/>
      <c r="C60" s="4"/>
      <c r="D60" s="200" t="s">
        <v>103</v>
      </c>
      <c r="E60" s="4">
        <f>SUM(E61:E63)</f>
        <v>3273421.33</v>
      </c>
      <c r="F60" s="65">
        <f>SUM(F61:F63)</f>
        <v>3273421.33</v>
      </c>
    </row>
    <row r="61" spans="1:6">
      <c r="A61" s="15"/>
      <c r="B61" s="4"/>
      <c r="C61" s="4"/>
      <c r="D61" s="202" t="s">
        <v>104</v>
      </c>
      <c r="E61" s="4">
        <v>3273421.33</v>
      </c>
      <c r="F61" s="65">
        <v>3273421.33</v>
      </c>
    </row>
    <row r="62" spans="1:6">
      <c r="A62" s="15"/>
      <c r="B62" s="4"/>
      <c r="C62" s="4"/>
      <c r="D62" s="202" t="s">
        <v>105</v>
      </c>
      <c r="E62" s="4">
        <v>0</v>
      </c>
      <c r="F62" s="65">
        <v>0</v>
      </c>
    </row>
    <row r="63" spans="1:6">
      <c r="A63" s="15"/>
      <c r="B63" s="4"/>
      <c r="C63" s="4"/>
      <c r="D63" s="202" t="s">
        <v>106</v>
      </c>
      <c r="E63" s="4">
        <v>0</v>
      </c>
      <c r="F63" s="65">
        <v>0</v>
      </c>
    </row>
    <row r="64" spans="1:6">
      <c r="A64" s="15"/>
      <c r="B64" s="4"/>
      <c r="C64" s="4"/>
      <c r="D64" s="202"/>
      <c r="E64" s="4"/>
      <c r="F64" s="65"/>
    </row>
    <row r="65" spans="1:6">
      <c r="A65" s="15"/>
      <c r="B65" s="4"/>
      <c r="C65" s="4"/>
      <c r="D65" s="200" t="s">
        <v>107</v>
      </c>
      <c r="E65" s="4">
        <f>SUM(E66:E70)</f>
        <v>13539355.52</v>
      </c>
      <c r="F65" s="65">
        <f>SUM(F66:F70)</f>
        <v>10277036.26</v>
      </c>
    </row>
    <row r="66" spans="1:6">
      <c r="A66" s="15"/>
      <c r="B66" s="4"/>
      <c r="C66" s="4"/>
      <c r="D66" s="202" t="s">
        <v>108</v>
      </c>
      <c r="E66" s="4">
        <v>3262319.26</v>
      </c>
      <c r="F66" s="65">
        <v>2275823.38</v>
      </c>
    </row>
    <row r="67" spans="1:6">
      <c r="A67" s="15"/>
      <c r="B67" s="4"/>
      <c r="C67" s="4"/>
      <c r="D67" s="202" t="s">
        <v>109</v>
      </c>
      <c r="E67" s="4">
        <v>10277036.26</v>
      </c>
      <c r="F67" s="65">
        <v>8001212.8799999999</v>
      </c>
    </row>
    <row r="68" spans="1:6">
      <c r="A68" s="15"/>
      <c r="B68" s="4"/>
      <c r="C68" s="4"/>
      <c r="D68" s="202" t="s">
        <v>110</v>
      </c>
      <c r="E68" s="4">
        <v>0</v>
      </c>
      <c r="F68" s="65">
        <v>0</v>
      </c>
    </row>
    <row r="69" spans="1:6">
      <c r="A69" s="15"/>
      <c r="B69" s="4"/>
      <c r="C69" s="4"/>
      <c r="D69" s="202" t="s">
        <v>111</v>
      </c>
      <c r="E69" s="4">
        <v>0</v>
      </c>
      <c r="F69" s="65">
        <v>0</v>
      </c>
    </row>
    <row r="70" spans="1:6">
      <c r="A70" s="15"/>
      <c r="B70" s="4"/>
      <c r="C70" s="4"/>
      <c r="D70" s="202" t="s">
        <v>112</v>
      </c>
      <c r="E70" s="4">
        <v>0</v>
      </c>
      <c r="F70" s="65">
        <v>0</v>
      </c>
    </row>
    <row r="71" spans="1:6">
      <c r="A71" s="15"/>
      <c r="B71" s="4"/>
      <c r="C71" s="4"/>
      <c r="D71" s="202"/>
      <c r="E71" s="4"/>
      <c r="F71" s="65"/>
    </row>
    <row r="72" spans="1:6" ht="22.5">
      <c r="A72" s="15"/>
      <c r="B72" s="4"/>
      <c r="C72" s="4"/>
      <c r="D72" s="200" t="s">
        <v>113</v>
      </c>
      <c r="E72" s="4">
        <f>SUM(E73:E74)</f>
        <v>0</v>
      </c>
      <c r="F72" s="65">
        <f>SUM(F73:F74)</f>
        <v>0</v>
      </c>
    </row>
    <row r="73" spans="1:6">
      <c r="A73" s="15"/>
      <c r="B73" s="4"/>
      <c r="C73" s="4"/>
      <c r="D73" s="202" t="s">
        <v>114</v>
      </c>
      <c r="E73" s="4">
        <v>0</v>
      </c>
      <c r="F73" s="65">
        <v>0</v>
      </c>
    </row>
    <row r="74" spans="1:6">
      <c r="A74" s="15"/>
      <c r="B74" s="4"/>
      <c r="C74" s="4"/>
      <c r="D74" s="202" t="s">
        <v>115</v>
      </c>
      <c r="E74" s="4">
        <v>0</v>
      </c>
      <c r="F74" s="65">
        <v>0</v>
      </c>
    </row>
    <row r="75" spans="1:6">
      <c r="A75" s="15"/>
      <c r="B75" s="4"/>
      <c r="C75" s="4"/>
      <c r="D75" s="202"/>
      <c r="E75" s="4"/>
      <c r="F75" s="65"/>
    </row>
    <row r="76" spans="1:6">
      <c r="A76" s="15"/>
      <c r="B76" s="4"/>
      <c r="C76" s="4"/>
      <c r="D76" s="200" t="s">
        <v>116</v>
      </c>
      <c r="E76" s="3">
        <f>E60+E65+E72</f>
        <v>16812776.850000001</v>
      </c>
      <c r="F76" s="64">
        <f>F60+F65+F72</f>
        <v>13550457.59</v>
      </c>
    </row>
    <row r="77" spans="1:6">
      <c r="A77" s="15"/>
      <c r="B77" s="4"/>
      <c r="C77" s="4"/>
      <c r="D77" s="202"/>
      <c r="E77" s="4"/>
      <c r="F77" s="65"/>
    </row>
    <row r="78" spans="1:6">
      <c r="A78" s="15"/>
      <c r="B78" s="4"/>
      <c r="C78" s="4"/>
      <c r="D78" s="200" t="s">
        <v>117</v>
      </c>
      <c r="E78" s="3">
        <f>E56+E76</f>
        <v>29567647.699999999</v>
      </c>
      <c r="F78" s="64">
        <f>F56+F76</f>
        <v>27451734.52</v>
      </c>
    </row>
    <row r="79" spans="1:6" ht="12" thickBot="1">
      <c r="A79" s="23"/>
      <c r="B79" s="66"/>
      <c r="C79" s="66"/>
      <c r="D79" s="207"/>
      <c r="E79" s="66"/>
      <c r="F79" s="67"/>
    </row>
    <row r="80" spans="1:6"/>
    <row r="81" spans="1:7" ht="15">
      <c r="A81" t="s">
        <v>182</v>
      </c>
      <c r="B81" s="85"/>
      <c r="C81" s="45"/>
      <c r="D81" s="45"/>
      <c r="E81" s="45"/>
      <c r="F81" s="45"/>
      <c r="G81" s="45"/>
    </row>
    <row r="82" spans="1:7" ht="15">
      <c r="A82" s="45"/>
      <c r="B82" s="45"/>
      <c r="C82" s="45"/>
      <c r="D82" s="45"/>
      <c r="E82" s="45"/>
      <c r="F82" s="45"/>
      <c r="G82" s="45"/>
    </row>
    <row r="83" spans="1:7" ht="15">
      <c r="A83" s="45"/>
      <c r="B83" s="45"/>
      <c r="C83" s="45"/>
      <c r="D83" s="45"/>
      <c r="E83" s="45"/>
      <c r="F83" s="45"/>
      <c r="G83" s="45"/>
    </row>
    <row r="84" spans="1:7" ht="15">
      <c r="A84" s="60" t="s">
        <v>643</v>
      </c>
      <c r="B84" s="60" t="s">
        <v>644</v>
      </c>
      <c r="C84" s="45"/>
      <c r="D84" s="60"/>
      <c r="E84" s="139"/>
      <c r="F84" s="139" t="s">
        <v>645</v>
      </c>
      <c r="G84" s="139"/>
    </row>
    <row r="85" spans="1:7" ht="15">
      <c r="A85" s="60"/>
      <c r="B85" s="60"/>
      <c r="C85" s="45"/>
      <c r="D85" s="60"/>
      <c r="E85" s="139"/>
      <c r="F85" s="139"/>
      <c r="G85" s="139"/>
    </row>
    <row r="86" spans="1:7" ht="15">
      <c r="A86" s="60"/>
      <c r="B86" s="60"/>
      <c r="C86" s="45"/>
      <c r="D86" s="60"/>
      <c r="E86" s="139" t="s">
        <v>646</v>
      </c>
      <c r="F86" s="139"/>
      <c r="G86" s="139"/>
    </row>
    <row r="87" spans="1:7" ht="15">
      <c r="A87" s="60" t="s">
        <v>430</v>
      </c>
      <c r="B87" s="60" t="s">
        <v>647</v>
      </c>
      <c r="C87" s="45"/>
      <c r="D87" s="60"/>
      <c r="E87" s="45"/>
      <c r="F87" s="45"/>
      <c r="G87" s="45"/>
    </row>
    <row r="88" spans="1:7"/>
    <row r="89" spans="1:7"/>
    <row r="90" spans="1:7"/>
    <row r="91" spans="1:7"/>
    <row r="92" spans="1:7"/>
    <row r="93" spans="1:7"/>
    <row r="94" spans="1:7"/>
    <row r="95" spans="1:7"/>
    <row r="96" spans="1: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DE39-A37C-4968-BCF4-638655D96DBB}">
  <dimension ref="A1:G35"/>
  <sheetViews>
    <sheetView zoomScaleNormal="100" workbookViewId="0">
      <selection activeCell="D28" sqref="D28"/>
    </sheetView>
  </sheetViews>
  <sheetFormatPr baseColWidth="10" defaultRowHeight="11.25"/>
  <cols>
    <col min="1" max="1" width="48.7109375" style="1" customWidth="1"/>
    <col min="2" max="7" width="14.42578125" style="1" customWidth="1"/>
    <col min="8" max="16384" width="11.42578125" style="1"/>
  </cols>
  <sheetData>
    <row r="1" spans="1:7" ht="56.25" customHeight="1">
      <c r="A1" s="181" t="s">
        <v>642</v>
      </c>
      <c r="B1" s="193"/>
      <c r="C1" s="193"/>
      <c r="D1" s="193"/>
      <c r="E1" s="193"/>
      <c r="F1" s="193"/>
      <c r="G1" s="194"/>
    </row>
    <row r="2" spans="1:7">
      <c r="A2" s="130"/>
      <c r="B2" s="184" t="s">
        <v>295</v>
      </c>
      <c r="C2" s="184"/>
      <c r="D2" s="184"/>
      <c r="E2" s="184"/>
      <c r="F2" s="184"/>
      <c r="G2" s="126"/>
    </row>
    <row r="3" spans="1:7" ht="22.5">
      <c r="A3" s="131" t="s">
        <v>0</v>
      </c>
      <c r="B3" s="110" t="s">
        <v>298</v>
      </c>
      <c r="C3" s="110" t="s">
        <v>321</v>
      </c>
      <c r="D3" s="110" t="s">
        <v>322</v>
      </c>
      <c r="E3" s="110" t="s">
        <v>414</v>
      </c>
      <c r="F3" s="110" t="s">
        <v>297</v>
      </c>
      <c r="G3" s="86" t="s">
        <v>323</v>
      </c>
    </row>
    <row r="4" spans="1:7">
      <c r="A4" s="57" t="s">
        <v>415</v>
      </c>
      <c r="B4" s="58">
        <v>25112640</v>
      </c>
      <c r="C4" s="58">
        <v>978600</v>
      </c>
      <c r="D4" s="58">
        <v>26091240</v>
      </c>
      <c r="E4" s="58">
        <v>11028337.35</v>
      </c>
      <c r="F4" s="58">
        <v>10773317.890000001</v>
      </c>
      <c r="G4" s="58">
        <v>15062902.650000002</v>
      </c>
    </row>
    <row r="5" spans="1:7">
      <c r="A5" s="29" t="s">
        <v>416</v>
      </c>
      <c r="B5" s="4"/>
      <c r="C5" s="4"/>
      <c r="D5" s="3"/>
      <c r="E5" s="4"/>
      <c r="F5" s="4"/>
      <c r="G5" s="3"/>
    </row>
    <row r="6" spans="1:7">
      <c r="A6" s="29" t="s">
        <v>417</v>
      </c>
      <c r="B6" s="3"/>
      <c r="C6" s="3"/>
      <c r="D6" s="3"/>
      <c r="E6" s="3"/>
      <c r="F6" s="3"/>
      <c r="G6" s="3"/>
    </row>
    <row r="7" spans="1:7">
      <c r="A7" s="29" t="s">
        <v>418</v>
      </c>
      <c r="B7" s="3"/>
      <c r="C7" s="3"/>
      <c r="D7" s="3"/>
      <c r="E7" s="3"/>
      <c r="F7" s="3"/>
      <c r="G7" s="3"/>
    </row>
    <row r="8" spans="1:7">
      <c r="A8" s="44" t="s">
        <v>419</v>
      </c>
      <c r="B8" s="4"/>
      <c r="C8" s="4"/>
      <c r="D8" s="3"/>
      <c r="E8" s="4"/>
      <c r="F8" s="4"/>
      <c r="G8" s="4"/>
    </row>
    <row r="9" spans="1:7">
      <c r="A9" s="44" t="s">
        <v>420</v>
      </c>
      <c r="B9" s="4"/>
      <c r="C9" s="4"/>
      <c r="D9" s="3"/>
      <c r="E9" s="4"/>
      <c r="F9" s="4"/>
      <c r="G9" s="4"/>
    </row>
    <row r="10" spans="1:7">
      <c r="A10" s="29" t="s">
        <v>421</v>
      </c>
      <c r="B10" s="3"/>
      <c r="C10" s="3"/>
      <c r="D10" s="3"/>
      <c r="E10" s="3"/>
      <c r="F10" s="3"/>
      <c r="G10" s="3"/>
    </row>
    <row r="11" spans="1:7" ht="22.5">
      <c r="A11" s="29" t="s">
        <v>422</v>
      </c>
      <c r="B11" s="3"/>
      <c r="C11" s="3"/>
      <c r="D11" s="3"/>
      <c r="E11" s="3"/>
      <c r="F11" s="3"/>
      <c r="G11" s="3"/>
    </row>
    <row r="12" spans="1:7">
      <c r="A12" s="44" t="s">
        <v>423</v>
      </c>
      <c r="B12" s="4"/>
      <c r="C12" s="4"/>
      <c r="D12" s="3"/>
      <c r="E12" s="4"/>
      <c r="F12" s="4"/>
      <c r="G12" s="4"/>
    </row>
    <row r="13" spans="1:7">
      <c r="A13" s="44" t="s">
        <v>424</v>
      </c>
      <c r="B13" s="4"/>
      <c r="C13" s="4"/>
      <c r="D13" s="3"/>
      <c r="E13" s="4"/>
      <c r="F13" s="4"/>
      <c r="G13" s="4"/>
    </row>
    <row r="14" spans="1:7">
      <c r="A14" s="29" t="s">
        <v>425</v>
      </c>
      <c r="B14" s="3"/>
      <c r="C14" s="3"/>
      <c r="D14" s="3"/>
      <c r="E14" s="3"/>
      <c r="F14" s="3"/>
      <c r="G14" s="3"/>
    </row>
    <row r="15" spans="1:7">
      <c r="A15" s="29"/>
      <c r="B15" s="4"/>
      <c r="C15" s="4"/>
      <c r="D15" s="4"/>
      <c r="E15" s="4"/>
      <c r="F15" s="4"/>
      <c r="G15" s="4"/>
    </row>
    <row r="16" spans="1:7">
      <c r="A16" s="10" t="s">
        <v>426</v>
      </c>
      <c r="B16" s="3"/>
      <c r="C16" s="3"/>
      <c r="D16" s="3"/>
      <c r="E16" s="3"/>
      <c r="F16" s="3"/>
      <c r="G16" s="3"/>
    </row>
    <row r="17" spans="1:7">
      <c r="A17" s="29" t="s">
        <v>416</v>
      </c>
      <c r="B17" s="4"/>
      <c r="C17" s="4"/>
      <c r="D17" s="3"/>
      <c r="E17" s="4"/>
      <c r="F17" s="4"/>
      <c r="G17" s="3"/>
    </row>
    <row r="18" spans="1:7">
      <c r="A18" s="29" t="s">
        <v>417</v>
      </c>
      <c r="B18" s="3"/>
      <c r="C18" s="3"/>
      <c r="D18" s="3"/>
      <c r="E18" s="3"/>
      <c r="F18" s="3"/>
      <c r="G18" s="3"/>
    </row>
    <row r="19" spans="1:7">
      <c r="A19" s="29" t="s">
        <v>418</v>
      </c>
      <c r="B19" s="3"/>
      <c r="C19" s="3"/>
      <c r="D19" s="3"/>
      <c r="E19" s="3"/>
      <c r="F19" s="3"/>
      <c r="G19" s="3"/>
    </row>
    <row r="20" spans="1:7">
      <c r="A20" s="44" t="s">
        <v>419</v>
      </c>
      <c r="B20" s="4"/>
      <c r="C20" s="4"/>
      <c r="D20" s="3"/>
      <c r="E20" s="4"/>
      <c r="F20" s="4"/>
      <c r="G20" s="4"/>
    </row>
    <row r="21" spans="1:7">
      <c r="A21" s="44" t="s">
        <v>420</v>
      </c>
      <c r="B21" s="4"/>
      <c r="C21" s="4"/>
      <c r="D21" s="3"/>
      <c r="E21" s="4"/>
      <c r="F21" s="4"/>
      <c r="G21" s="4"/>
    </row>
    <row r="22" spans="1:7">
      <c r="A22" s="29" t="s">
        <v>421</v>
      </c>
      <c r="B22" s="3"/>
      <c r="C22" s="3"/>
      <c r="D22" s="3"/>
      <c r="E22" s="3"/>
      <c r="F22" s="3"/>
      <c r="G22" s="3"/>
    </row>
    <row r="23" spans="1:7" ht="22.5">
      <c r="A23" s="29" t="s">
        <v>422</v>
      </c>
      <c r="B23" s="3"/>
      <c r="C23" s="3"/>
      <c r="D23" s="3"/>
      <c r="E23" s="3"/>
      <c r="F23" s="3"/>
      <c r="G23" s="3"/>
    </row>
    <row r="24" spans="1:7">
      <c r="A24" s="44" t="s">
        <v>423</v>
      </c>
      <c r="B24" s="4"/>
      <c r="C24" s="4"/>
      <c r="D24" s="3"/>
      <c r="E24" s="4"/>
      <c r="F24" s="4"/>
      <c r="G24" s="4"/>
    </row>
    <row r="25" spans="1:7">
      <c r="A25" s="44" t="s">
        <v>424</v>
      </c>
      <c r="B25" s="4"/>
      <c r="C25" s="4"/>
      <c r="D25" s="3"/>
      <c r="E25" s="4"/>
      <c r="F25" s="4"/>
      <c r="G25" s="4"/>
    </row>
    <row r="26" spans="1:7">
      <c r="A26" s="29" t="s">
        <v>425</v>
      </c>
      <c r="B26" s="3"/>
      <c r="C26" s="3"/>
      <c r="D26" s="3"/>
      <c r="E26" s="3"/>
      <c r="F26" s="3"/>
      <c r="G26" s="3"/>
    </row>
    <row r="27" spans="1:7">
      <c r="A27" s="10" t="s">
        <v>427</v>
      </c>
      <c r="B27" s="58">
        <v>25112640</v>
      </c>
      <c r="C27" s="58">
        <v>978600</v>
      </c>
      <c r="D27" s="58">
        <v>26091240</v>
      </c>
      <c r="E27" s="58">
        <v>11028337.35</v>
      </c>
      <c r="F27" s="58">
        <v>10773317.890000001</v>
      </c>
      <c r="G27" s="58">
        <v>15062902.650000002</v>
      </c>
    </row>
    <row r="28" spans="1:7">
      <c r="A28" s="59"/>
      <c r="B28" s="7"/>
      <c r="C28" s="7"/>
      <c r="D28" s="7"/>
      <c r="E28" s="7"/>
      <c r="F28" s="7"/>
      <c r="G28" s="7"/>
    </row>
    <row r="30" spans="1:7">
      <c r="A30" s="1" t="s">
        <v>182</v>
      </c>
    </row>
    <row r="32" spans="1:7">
      <c r="A32" s="60" t="s">
        <v>428</v>
      </c>
      <c r="B32" s="60" t="s">
        <v>429</v>
      </c>
      <c r="C32" s="60"/>
      <c r="E32" s="1" t="s">
        <v>649</v>
      </c>
    </row>
    <row r="33" spans="1:5">
      <c r="A33" s="60"/>
      <c r="B33" s="60"/>
      <c r="C33" s="60"/>
      <c r="E33" s="60"/>
    </row>
    <row r="34" spans="1:5">
      <c r="A34" s="60"/>
      <c r="B34" s="60"/>
      <c r="C34" s="60"/>
    </row>
    <row r="35" spans="1:5">
      <c r="A35" s="60" t="s">
        <v>430</v>
      </c>
      <c r="B35" s="60" t="s">
        <v>431</v>
      </c>
      <c r="C35" s="60"/>
      <c r="E35" s="1" t="s">
        <v>650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opLeftCell="A2" zoomScaleNormal="100" workbookViewId="0">
      <selection activeCell="A36" sqref="A36:H42"/>
    </sheetView>
  </sheetViews>
  <sheetFormatPr baseColWidth="10" defaultRowHeight="11.25"/>
  <cols>
    <col min="1" max="1" width="47.28515625" style="1" customWidth="1"/>
    <col min="2" max="2" width="14.85546875" style="1" customWidth="1"/>
    <col min="3" max="4" width="15.28515625" style="1" customWidth="1"/>
    <col min="5" max="5" width="16" style="1" customWidth="1"/>
    <col min="6" max="7" width="15.28515625" style="1" customWidth="1"/>
    <col min="8" max="8" width="20.42578125" style="1" customWidth="1"/>
    <col min="9" max="16384" width="11.42578125" style="1"/>
  </cols>
  <sheetData>
    <row r="1" spans="1:8" ht="45.95" customHeight="1">
      <c r="A1" s="143" t="s">
        <v>435</v>
      </c>
      <c r="B1" s="144"/>
      <c r="C1" s="144"/>
      <c r="D1" s="144"/>
      <c r="E1" s="144"/>
      <c r="F1" s="144"/>
      <c r="G1" s="144"/>
      <c r="H1" s="145"/>
    </row>
    <row r="2" spans="1:8" ht="45">
      <c r="A2" s="109" t="s">
        <v>118</v>
      </c>
      <c r="B2" s="109" t="s">
        <v>119</v>
      </c>
      <c r="C2" s="109" t="s">
        <v>120</v>
      </c>
      <c r="D2" s="109" t="s">
        <v>121</v>
      </c>
      <c r="E2" s="109" t="s">
        <v>122</v>
      </c>
      <c r="F2" s="109" t="s">
        <v>123</v>
      </c>
      <c r="G2" s="109" t="s">
        <v>124</v>
      </c>
      <c r="H2" s="109" t="s">
        <v>125</v>
      </c>
    </row>
    <row r="3" spans="1:8" ht="5.0999999999999996" customHeight="1" thickBot="1">
      <c r="A3" s="6"/>
      <c r="B3" s="8"/>
      <c r="C3" s="8"/>
      <c r="D3" s="8"/>
      <c r="E3" s="8"/>
      <c r="F3" s="8"/>
      <c r="G3" s="8"/>
      <c r="H3" s="8"/>
    </row>
    <row r="4" spans="1:8">
      <c r="A4" s="87" t="s">
        <v>126</v>
      </c>
      <c r="B4" s="88">
        <f>+B5+B9</f>
        <v>0</v>
      </c>
      <c r="C4" s="88">
        <f t="shared" ref="C4:H4" si="0">+C5+C9</f>
        <v>0</v>
      </c>
      <c r="D4" s="88">
        <f t="shared" si="0"/>
        <v>0</v>
      </c>
      <c r="E4" s="88">
        <f t="shared" si="0"/>
        <v>0</v>
      </c>
      <c r="F4" s="88">
        <f t="shared" si="0"/>
        <v>0</v>
      </c>
      <c r="G4" s="88">
        <f t="shared" si="0"/>
        <v>0</v>
      </c>
      <c r="H4" s="89">
        <f t="shared" si="0"/>
        <v>0</v>
      </c>
    </row>
    <row r="5" spans="1:8">
      <c r="A5" s="90" t="s">
        <v>127</v>
      </c>
      <c r="B5" s="13">
        <f>SUM(B6:B8)</f>
        <v>0</v>
      </c>
      <c r="C5" s="13">
        <f t="shared" ref="C5:H5" si="1">SUM(C6:C8)</f>
        <v>0</v>
      </c>
      <c r="D5" s="13">
        <f t="shared" si="1"/>
        <v>0</v>
      </c>
      <c r="E5" s="13">
        <f t="shared" si="1"/>
        <v>0</v>
      </c>
      <c r="F5" s="13">
        <f t="shared" si="1"/>
        <v>0</v>
      </c>
      <c r="G5" s="13">
        <f t="shared" si="1"/>
        <v>0</v>
      </c>
      <c r="H5" s="14">
        <f t="shared" si="1"/>
        <v>0</v>
      </c>
    </row>
    <row r="6" spans="1:8">
      <c r="A6" s="91" t="s">
        <v>128</v>
      </c>
      <c r="B6" s="92"/>
      <c r="C6" s="92"/>
      <c r="D6" s="92">
        <v>0</v>
      </c>
      <c r="E6" s="92"/>
      <c r="F6" s="92">
        <v>0</v>
      </c>
      <c r="G6" s="92"/>
      <c r="H6" s="93"/>
    </row>
    <row r="7" spans="1:8">
      <c r="A7" s="91" t="s">
        <v>129</v>
      </c>
      <c r="B7" s="92"/>
      <c r="C7" s="92"/>
      <c r="D7" s="92"/>
      <c r="E7" s="92"/>
      <c r="F7" s="92">
        <f t="shared" ref="F7:F12" si="2">B7+C7-D7+E7</f>
        <v>0</v>
      </c>
      <c r="G7" s="92"/>
      <c r="H7" s="93"/>
    </row>
    <row r="8" spans="1:8">
      <c r="A8" s="91" t="s">
        <v>130</v>
      </c>
      <c r="B8" s="92"/>
      <c r="C8" s="92"/>
      <c r="D8" s="92"/>
      <c r="E8" s="92"/>
      <c r="F8" s="92">
        <f t="shared" si="2"/>
        <v>0</v>
      </c>
      <c r="G8" s="92"/>
      <c r="H8" s="93"/>
    </row>
    <row r="9" spans="1:8">
      <c r="A9" s="90" t="s">
        <v>131</v>
      </c>
      <c r="B9" s="13">
        <f>SUM(B10:B12)</f>
        <v>0</v>
      </c>
      <c r="C9" s="13">
        <f t="shared" ref="C9:H9" si="3">SUM(C10:C12)</f>
        <v>0</v>
      </c>
      <c r="D9" s="13">
        <f t="shared" si="3"/>
        <v>0</v>
      </c>
      <c r="E9" s="13">
        <f t="shared" si="3"/>
        <v>0</v>
      </c>
      <c r="F9" s="13">
        <f t="shared" si="3"/>
        <v>0</v>
      </c>
      <c r="G9" s="13">
        <f t="shared" si="3"/>
        <v>0</v>
      </c>
      <c r="H9" s="14">
        <f t="shared" si="3"/>
        <v>0</v>
      </c>
    </row>
    <row r="10" spans="1:8">
      <c r="A10" s="91" t="s">
        <v>132</v>
      </c>
      <c r="B10" s="92">
        <v>0</v>
      </c>
      <c r="C10" s="92">
        <v>0</v>
      </c>
      <c r="D10" s="92"/>
      <c r="E10" s="92"/>
      <c r="F10" s="92">
        <f t="shared" si="2"/>
        <v>0</v>
      </c>
      <c r="G10" s="92"/>
      <c r="H10" s="93"/>
    </row>
    <row r="11" spans="1:8">
      <c r="A11" s="91" t="s">
        <v>133</v>
      </c>
      <c r="B11" s="92">
        <v>0</v>
      </c>
      <c r="C11" s="92">
        <v>0</v>
      </c>
      <c r="D11" s="92"/>
      <c r="E11" s="92"/>
      <c r="F11" s="92">
        <f t="shared" si="2"/>
        <v>0</v>
      </c>
      <c r="G11" s="92"/>
      <c r="H11" s="93"/>
    </row>
    <row r="12" spans="1:8">
      <c r="A12" s="91" t="s">
        <v>134</v>
      </c>
      <c r="B12" s="92">
        <v>0</v>
      </c>
      <c r="C12" s="92">
        <v>0</v>
      </c>
      <c r="D12" s="92"/>
      <c r="E12" s="92"/>
      <c r="F12" s="92">
        <f t="shared" si="2"/>
        <v>0</v>
      </c>
      <c r="G12" s="92"/>
      <c r="H12" s="93"/>
    </row>
    <row r="13" spans="1:8">
      <c r="A13" s="90" t="s">
        <v>135</v>
      </c>
      <c r="B13" s="13">
        <v>0</v>
      </c>
      <c r="C13" s="13"/>
      <c r="D13" s="13"/>
      <c r="E13" s="13"/>
      <c r="F13" s="13">
        <f>B13+C13-D13+E13</f>
        <v>0</v>
      </c>
      <c r="G13" s="13"/>
      <c r="H13" s="14"/>
    </row>
    <row r="14" spans="1:8" ht="5.0999999999999996" customHeight="1">
      <c r="A14" s="90"/>
      <c r="B14" s="13"/>
      <c r="C14" s="13"/>
      <c r="D14" s="13"/>
      <c r="E14" s="13"/>
      <c r="F14" s="13"/>
      <c r="G14" s="13"/>
      <c r="H14" s="14"/>
    </row>
    <row r="15" spans="1:8" ht="16.5" customHeight="1">
      <c r="A15" s="90" t="s">
        <v>136</v>
      </c>
      <c r="B15" s="13">
        <f t="shared" ref="B15:H15" si="4">+B4+B13</f>
        <v>0</v>
      </c>
      <c r="C15" s="13">
        <f t="shared" si="4"/>
        <v>0</v>
      </c>
      <c r="D15" s="13">
        <f t="shared" si="4"/>
        <v>0</v>
      </c>
      <c r="E15" s="13">
        <f t="shared" si="4"/>
        <v>0</v>
      </c>
      <c r="F15" s="13">
        <f t="shared" si="4"/>
        <v>0</v>
      </c>
      <c r="G15" s="13">
        <f t="shared" si="4"/>
        <v>0</v>
      </c>
      <c r="H15" s="14">
        <f t="shared" si="4"/>
        <v>0</v>
      </c>
    </row>
    <row r="16" spans="1:8" ht="5.0999999999999996" customHeight="1">
      <c r="A16" s="90"/>
      <c r="B16" s="13"/>
      <c r="C16" s="13"/>
      <c r="D16" s="13"/>
      <c r="E16" s="13"/>
      <c r="F16" s="13"/>
      <c r="G16" s="13"/>
      <c r="H16" s="14"/>
    </row>
    <row r="17" spans="1:8" ht="16.5" customHeight="1">
      <c r="A17" s="90" t="s">
        <v>137</v>
      </c>
      <c r="B17" s="94"/>
      <c r="C17" s="94"/>
      <c r="D17" s="94"/>
      <c r="E17" s="94"/>
      <c r="F17" s="94"/>
      <c r="G17" s="94"/>
      <c r="H17" s="95"/>
    </row>
    <row r="18" spans="1:8">
      <c r="A18" s="96" t="s">
        <v>138</v>
      </c>
      <c r="B18" s="94"/>
      <c r="C18" s="94"/>
      <c r="D18" s="94"/>
      <c r="E18" s="94"/>
      <c r="F18" s="94"/>
      <c r="G18" s="94"/>
      <c r="H18" s="95"/>
    </row>
    <row r="19" spans="1:8">
      <c r="A19" s="96" t="s">
        <v>139</v>
      </c>
      <c r="B19" s="94"/>
      <c r="C19" s="94"/>
      <c r="D19" s="94"/>
      <c r="E19" s="94"/>
      <c r="F19" s="94"/>
      <c r="G19" s="94"/>
      <c r="H19" s="95"/>
    </row>
    <row r="20" spans="1:8">
      <c r="A20" s="96" t="s">
        <v>140</v>
      </c>
      <c r="B20" s="94"/>
      <c r="C20" s="94"/>
      <c r="D20" s="94"/>
      <c r="E20" s="94"/>
      <c r="F20" s="94"/>
      <c r="G20" s="94"/>
      <c r="H20" s="95"/>
    </row>
    <row r="21" spans="1:8" ht="5.0999999999999996" customHeight="1">
      <c r="A21" s="96"/>
      <c r="B21" s="94"/>
      <c r="C21" s="94"/>
      <c r="D21" s="94"/>
      <c r="E21" s="94"/>
      <c r="F21" s="94"/>
      <c r="G21" s="94"/>
      <c r="H21" s="95"/>
    </row>
    <row r="22" spans="1:8" ht="16.5" customHeight="1">
      <c r="A22" s="90" t="s">
        <v>141</v>
      </c>
      <c r="B22" s="94"/>
      <c r="C22" s="94"/>
      <c r="D22" s="94"/>
      <c r="E22" s="94"/>
      <c r="F22" s="94"/>
      <c r="G22" s="94"/>
      <c r="H22" s="95"/>
    </row>
    <row r="23" spans="1:8">
      <c r="A23" s="96" t="s">
        <v>142</v>
      </c>
      <c r="B23" s="94"/>
      <c r="C23" s="94"/>
      <c r="D23" s="94"/>
      <c r="E23" s="94"/>
      <c r="F23" s="94"/>
      <c r="G23" s="94"/>
      <c r="H23" s="95"/>
    </row>
    <row r="24" spans="1:8">
      <c r="A24" s="96" t="s">
        <v>143</v>
      </c>
      <c r="B24" s="94"/>
      <c r="C24" s="94"/>
      <c r="D24" s="94"/>
      <c r="E24" s="94"/>
      <c r="F24" s="94"/>
      <c r="G24" s="94"/>
      <c r="H24" s="95"/>
    </row>
    <row r="25" spans="1:8" ht="12" thickBot="1">
      <c r="A25" s="96" t="s">
        <v>144</v>
      </c>
      <c r="B25" s="94"/>
      <c r="C25" s="94"/>
      <c r="D25" s="94"/>
      <c r="E25" s="94"/>
      <c r="F25" s="94"/>
      <c r="G25" s="94"/>
      <c r="H25" s="95"/>
    </row>
    <row r="26" spans="1:8" ht="5.0999999999999996" customHeight="1">
      <c r="A26" s="103"/>
      <c r="B26" s="104"/>
      <c r="C26" s="104"/>
      <c r="D26" s="104"/>
      <c r="E26" s="104"/>
      <c r="F26" s="104"/>
      <c r="G26" s="104"/>
      <c r="H26" s="105"/>
    </row>
    <row r="27" spans="1:8" ht="11.25" customHeight="1">
      <c r="A27" s="106"/>
      <c r="B27" s="100"/>
      <c r="C27" s="100"/>
      <c r="D27" s="100"/>
      <c r="E27" s="100"/>
      <c r="F27" s="100"/>
      <c r="G27" s="100"/>
      <c r="H27" s="107"/>
    </row>
    <row r="28" spans="1:8">
      <c r="A28" s="146" t="s">
        <v>145</v>
      </c>
      <c r="B28" s="61" t="s">
        <v>146</v>
      </c>
      <c r="C28" s="61" t="s">
        <v>147</v>
      </c>
      <c r="D28" s="61" t="s">
        <v>148</v>
      </c>
      <c r="E28" s="147" t="s">
        <v>149</v>
      </c>
      <c r="F28" s="61" t="s">
        <v>150</v>
      </c>
      <c r="G28" s="97"/>
      <c r="H28" s="98"/>
    </row>
    <row r="29" spans="1:8">
      <c r="A29" s="146"/>
      <c r="B29" s="61" t="s">
        <v>151</v>
      </c>
      <c r="C29" s="61" t="s">
        <v>152</v>
      </c>
      <c r="D29" s="61" t="s">
        <v>153</v>
      </c>
      <c r="E29" s="147"/>
      <c r="F29" s="61" t="s">
        <v>154</v>
      </c>
      <c r="G29" s="97"/>
      <c r="H29" s="98"/>
    </row>
    <row r="30" spans="1:8">
      <c r="A30" s="146"/>
      <c r="B30" s="20"/>
      <c r="C30" s="61" t="s">
        <v>155</v>
      </c>
      <c r="D30" s="20"/>
      <c r="E30" s="147"/>
      <c r="F30" s="20"/>
      <c r="G30" s="97"/>
      <c r="H30" s="98"/>
    </row>
    <row r="31" spans="1:8">
      <c r="A31" s="108" t="s">
        <v>156</v>
      </c>
      <c r="B31" s="101"/>
      <c r="C31" s="102"/>
      <c r="D31" s="102"/>
      <c r="E31" s="102"/>
      <c r="F31" s="102"/>
      <c r="G31" s="97"/>
      <c r="H31" s="98"/>
    </row>
    <row r="32" spans="1:8">
      <c r="A32" s="15" t="s">
        <v>157</v>
      </c>
      <c r="B32" s="21"/>
      <c r="C32" s="22"/>
      <c r="D32" s="22"/>
      <c r="E32" s="22"/>
      <c r="F32" s="22"/>
      <c r="G32" s="16"/>
      <c r="H32" s="17"/>
    </row>
    <row r="33" spans="1:8">
      <c r="A33" s="15" t="s">
        <v>158</v>
      </c>
      <c r="B33" s="21"/>
      <c r="C33" s="22"/>
      <c r="D33" s="22"/>
      <c r="E33" s="22"/>
      <c r="F33" s="22"/>
      <c r="G33" s="16"/>
      <c r="H33" s="17"/>
    </row>
    <row r="34" spans="1:8" ht="12" thickBot="1">
      <c r="A34" s="23" t="s">
        <v>159</v>
      </c>
      <c r="B34" s="24"/>
      <c r="C34" s="25"/>
      <c r="D34" s="25"/>
      <c r="E34" s="25"/>
      <c r="F34" s="25"/>
      <c r="G34" s="18"/>
      <c r="H34" s="19"/>
    </row>
    <row r="35" spans="1:8">
      <c r="B35" s="12"/>
    </row>
    <row r="36" spans="1:8" ht="15">
      <c r="A36" t="s">
        <v>182</v>
      </c>
      <c r="B36" s="85"/>
      <c r="C36" s="45"/>
      <c r="D36" s="45"/>
    </row>
    <row r="37" spans="1:8" ht="15">
      <c r="A37" s="45"/>
      <c r="B37" s="45"/>
      <c r="C37" s="45"/>
      <c r="D37" s="45"/>
    </row>
    <row r="38" spans="1:8" ht="15">
      <c r="A38" s="45"/>
      <c r="B38" s="45"/>
      <c r="C38" s="45"/>
      <c r="D38" s="45"/>
    </row>
    <row r="39" spans="1:8" ht="15">
      <c r="A39" s="60" t="s">
        <v>643</v>
      </c>
      <c r="B39" s="60" t="s">
        <v>644</v>
      </c>
      <c r="C39" s="45"/>
      <c r="D39" s="60"/>
      <c r="F39" s="45"/>
      <c r="G39" s="45" t="s">
        <v>645</v>
      </c>
      <c r="H39" s="45"/>
    </row>
    <row r="40" spans="1:8" ht="15">
      <c r="A40" s="60"/>
      <c r="B40" s="60"/>
      <c r="C40" s="45"/>
      <c r="D40" s="60"/>
      <c r="F40" s="45"/>
      <c r="G40" s="45"/>
      <c r="H40" s="45"/>
    </row>
    <row r="41" spans="1:8" ht="15">
      <c r="A41" s="60"/>
      <c r="B41" s="60"/>
      <c r="C41" s="45"/>
      <c r="D41" s="60"/>
      <c r="F41" s="45" t="s">
        <v>646</v>
      </c>
      <c r="G41" s="45"/>
      <c r="H41" s="45"/>
    </row>
    <row r="42" spans="1:8" ht="15">
      <c r="A42" s="60" t="s">
        <v>430</v>
      </c>
      <c r="B42" s="60" t="s">
        <v>647</v>
      </c>
      <c r="C42" s="45"/>
      <c r="D42" s="60"/>
    </row>
    <row r="43" spans="1:8">
      <c r="B43" s="12"/>
    </row>
    <row r="44" spans="1:8">
      <c r="B44" s="12"/>
    </row>
    <row r="45" spans="1:8">
      <c r="B45" s="12"/>
    </row>
    <row r="46" spans="1:8">
      <c r="B46" s="12"/>
    </row>
    <row r="47" spans="1:8">
      <c r="B47" s="12"/>
    </row>
    <row r="48" spans="1:8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zoomScaleNormal="100" workbookViewId="0">
      <selection activeCell="J20" sqref="J20"/>
    </sheetView>
  </sheetViews>
  <sheetFormatPr baseColWidth="10" defaultRowHeight="11.25"/>
  <cols>
    <col min="1" max="1" width="43.5703125" style="1" customWidth="1"/>
    <col min="2" max="2" width="11.42578125" style="1"/>
    <col min="3" max="3" width="13.85546875" style="1" customWidth="1"/>
    <col min="4" max="4" width="12" style="1" customWidth="1"/>
    <col min="5" max="5" width="11.85546875" style="1" customWidth="1"/>
    <col min="6" max="6" width="11.42578125" style="1"/>
    <col min="7" max="7" width="18.5703125" style="1" customWidth="1"/>
    <col min="8" max="8" width="21.140625" style="1" customWidth="1"/>
    <col min="9" max="9" width="15.28515625" style="1" customWidth="1"/>
    <col min="10" max="10" width="17.5703125" style="1" customWidth="1"/>
    <col min="11" max="11" width="21.28515625" style="1" customWidth="1"/>
    <col min="12" max="16384" width="11.42578125" style="1"/>
  </cols>
  <sheetData>
    <row r="1" spans="1:11" ht="59.25" customHeight="1">
      <c r="A1" s="148" t="s">
        <v>436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</row>
    <row r="2" spans="1:11" ht="56.25">
      <c r="A2" s="111" t="s">
        <v>160</v>
      </c>
      <c r="B2" s="111" t="s">
        <v>161</v>
      </c>
      <c r="C2" s="111" t="s">
        <v>162</v>
      </c>
      <c r="D2" s="111" t="s">
        <v>163</v>
      </c>
      <c r="E2" s="111" t="s">
        <v>164</v>
      </c>
      <c r="F2" s="111" t="s">
        <v>165</v>
      </c>
      <c r="G2" s="111" t="s">
        <v>166</v>
      </c>
      <c r="H2" s="111" t="s">
        <v>167</v>
      </c>
      <c r="I2" s="111" t="s">
        <v>168</v>
      </c>
      <c r="J2" s="111" t="s">
        <v>169</v>
      </c>
      <c r="K2" s="111" t="s">
        <v>170</v>
      </c>
    </row>
    <row r="3" spans="1:11">
      <c r="A3" s="74"/>
      <c r="B3" s="75"/>
      <c r="C3" s="75"/>
      <c r="D3" s="76"/>
      <c r="E3" s="77"/>
      <c r="F3" s="76"/>
      <c r="G3" s="77"/>
      <c r="H3" s="77"/>
      <c r="I3" s="77"/>
      <c r="J3" s="77"/>
      <c r="K3" s="77"/>
    </row>
    <row r="4" spans="1:11" ht="22.5">
      <c r="A4" s="10" t="s">
        <v>171</v>
      </c>
      <c r="B4" s="26"/>
      <c r="C4" s="26"/>
      <c r="D4" s="27"/>
      <c r="E4" s="28">
        <f>SUM(E5:E8)</f>
        <v>0</v>
      </c>
      <c r="F4" s="27"/>
      <c r="G4" s="28">
        <f>SUM(G5:G8)</f>
        <v>0</v>
      </c>
      <c r="H4" s="28">
        <f>SUM(H5:H8)</f>
        <v>0</v>
      </c>
      <c r="I4" s="28">
        <f>SUM(I5:I8)</f>
        <v>0</v>
      </c>
      <c r="J4" s="28">
        <f>SUM(J5:J8)</f>
        <v>0</v>
      </c>
      <c r="K4" s="28">
        <f>E4-J4</f>
        <v>0</v>
      </c>
    </row>
    <row r="5" spans="1:11">
      <c r="A5" s="29" t="s">
        <v>172</v>
      </c>
      <c r="B5" s="26"/>
      <c r="C5" s="26"/>
      <c r="D5" s="27"/>
      <c r="E5" s="9"/>
      <c r="F5" s="27"/>
      <c r="G5" s="9"/>
      <c r="H5" s="9"/>
      <c r="I5" s="9"/>
      <c r="J5" s="9"/>
      <c r="K5" s="9">
        <f t="shared" ref="K5:K16" si="0">E5-J5</f>
        <v>0</v>
      </c>
    </row>
    <row r="6" spans="1:11">
      <c r="A6" s="29" t="s">
        <v>173</v>
      </c>
      <c r="B6" s="26"/>
      <c r="C6" s="26"/>
      <c r="D6" s="27"/>
      <c r="E6" s="9"/>
      <c r="F6" s="27"/>
      <c r="G6" s="9"/>
      <c r="H6" s="9"/>
      <c r="I6" s="9"/>
      <c r="J6" s="9"/>
      <c r="K6" s="9">
        <f t="shared" si="0"/>
        <v>0</v>
      </c>
    </row>
    <row r="7" spans="1:11">
      <c r="A7" s="29" t="s">
        <v>174</v>
      </c>
      <c r="B7" s="26"/>
      <c r="C7" s="26"/>
      <c r="D7" s="27"/>
      <c r="E7" s="9"/>
      <c r="F7" s="27"/>
      <c r="G7" s="9"/>
      <c r="H7" s="9"/>
      <c r="I7" s="9"/>
      <c r="J7" s="9"/>
      <c r="K7" s="9">
        <f t="shared" si="0"/>
        <v>0</v>
      </c>
    </row>
    <row r="8" spans="1:11">
      <c r="A8" s="29" t="s">
        <v>175</v>
      </c>
      <c r="B8" s="26"/>
      <c r="C8" s="26"/>
      <c r="D8" s="27"/>
      <c r="E8" s="9"/>
      <c r="F8" s="27"/>
      <c r="G8" s="9"/>
      <c r="H8" s="9"/>
      <c r="I8" s="9"/>
      <c r="J8" s="9"/>
      <c r="K8" s="9">
        <f t="shared" si="0"/>
        <v>0</v>
      </c>
    </row>
    <row r="9" spans="1:11">
      <c r="A9" s="29"/>
      <c r="B9" s="26"/>
      <c r="C9" s="26"/>
      <c r="D9" s="27"/>
      <c r="E9" s="9"/>
      <c r="F9" s="27"/>
      <c r="G9" s="9"/>
      <c r="H9" s="9"/>
      <c r="I9" s="9"/>
      <c r="J9" s="9"/>
      <c r="K9" s="9"/>
    </row>
    <row r="10" spans="1:11">
      <c r="A10" s="10" t="s">
        <v>176</v>
      </c>
      <c r="B10" s="26"/>
      <c r="C10" s="26"/>
      <c r="D10" s="27"/>
      <c r="E10" s="28">
        <f>SUM(E11:E14)</f>
        <v>0</v>
      </c>
      <c r="F10" s="27"/>
      <c r="G10" s="28">
        <f>SUM(G11:G14)</f>
        <v>0</v>
      </c>
      <c r="H10" s="28">
        <f>SUM(H11:H14)</f>
        <v>0</v>
      </c>
      <c r="I10" s="28">
        <f>SUM(I11:I14)</f>
        <v>0</v>
      </c>
      <c r="J10" s="28">
        <f>SUM(J11:J14)</f>
        <v>0</v>
      </c>
      <c r="K10" s="28">
        <f t="shared" si="0"/>
        <v>0</v>
      </c>
    </row>
    <row r="11" spans="1:11">
      <c r="A11" s="29" t="s">
        <v>177</v>
      </c>
      <c r="B11" s="26"/>
      <c r="C11" s="26"/>
      <c r="D11" s="27"/>
      <c r="E11" s="9"/>
      <c r="F11" s="27"/>
      <c r="G11" s="9"/>
      <c r="H11" s="9"/>
      <c r="I11" s="9"/>
      <c r="J11" s="9"/>
      <c r="K11" s="9">
        <f t="shared" si="0"/>
        <v>0</v>
      </c>
    </row>
    <row r="12" spans="1:11">
      <c r="A12" s="29" t="s">
        <v>178</v>
      </c>
      <c r="B12" s="26"/>
      <c r="C12" s="26"/>
      <c r="D12" s="27"/>
      <c r="E12" s="9"/>
      <c r="F12" s="27"/>
      <c r="G12" s="9"/>
      <c r="H12" s="9"/>
      <c r="I12" s="9"/>
      <c r="J12" s="9"/>
      <c r="K12" s="9">
        <f t="shared" si="0"/>
        <v>0</v>
      </c>
    </row>
    <row r="13" spans="1:11">
      <c r="A13" s="29" t="s">
        <v>179</v>
      </c>
      <c r="B13" s="26"/>
      <c r="C13" s="26"/>
      <c r="D13" s="27"/>
      <c r="E13" s="9"/>
      <c r="F13" s="27"/>
      <c r="G13" s="9"/>
      <c r="H13" s="9"/>
      <c r="I13" s="9"/>
      <c r="J13" s="9"/>
      <c r="K13" s="9">
        <f t="shared" si="0"/>
        <v>0</v>
      </c>
    </row>
    <row r="14" spans="1:11">
      <c r="A14" s="29" t="s">
        <v>180</v>
      </c>
      <c r="B14" s="26"/>
      <c r="C14" s="26"/>
      <c r="D14" s="27"/>
      <c r="E14" s="9"/>
      <c r="F14" s="27"/>
      <c r="G14" s="9"/>
      <c r="H14" s="9"/>
      <c r="I14" s="9"/>
      <c r="J14" s="9"/>
      <c r="K14" s="9">
        <f t="shared" si="0"/>
        <v>0</v>
      </c>
    </row>
    <row r="15" spans="1:11">
      <c r="A15" s="29"/>
      <c r="B15" s="26"/>
      <c r="C15" s="26"/>
      <c r="D15" s="27"/>
      <c r="E15" s="9"/>
      <c r="F15" s="27"/>
      <c r="G15" s="9"/>
      <c r="H15" s="9"/>
      <c r="I15" s="9"/>
      <c r="J15" s="9"/>
      <c r="K15" s="9"/>
    </row>
    <row r="16" spans="1:11" ht="22.5">
      <c r="A16" s="10" t="s">
        <v>181</v>
      </c>
      <c r="B16" s="26"/>
      <c r="C16" s="26"/>
      <c r="D16" s="27"/>
      <c r="E16" s="28">
        <f>E4+E10</f>
        <v>0</v>
      </c>
      <c r="F16" s="27"/>
      <c r="G16" s="28">
        <f>G4+G10</f>
        <v>0</v>
      </c>
      <c r="H16" s="28">
        <f>H4+H10</f>
        <v>0</v>
      </c>
      <c r="I16" s="28">
        <f>I4+I10</f>
        <v>0</v>
      </c>
      <c r="J16" s="28">
        <f>J4+J10</f>
        <v>0</v>
      </c>
      <c r="K16" s="28">
        <f t="shared" si="0"/>
        <v>0</v>
      </c>
    </row>
    <row r="17" spans="1:11">
      <c r="A17" s="11"/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20" spans="1:11" ht="15">
      <c r="A20" t="s">
        <v>182</v>
      </c>
      <c r="B20" s="85"/>
      <c r="C20" s="45"/>
      <c r="D20" s="45"/>
    </row>
    <row r="21" spans="1:11" ht="15">
      <c r="A21" s="45"/>
      <c r="B21" s="45"/>
      <c r="C21" s="45"/>
      <c r="D21" s="45"/>
    </row>
    <row r="22" spans="1:11" ht="15">
      <c r="A22" s="45"/>
      <c r="B22" s="45"/>
      <c r="C22" s="45"/>
      <c r="D22" s="45"/>
    </row>
    <row r="23" spans="1:11" ht="15">
      <c r="A23" s="60" t="s">
        <v>643</v>
      </c>
      <c r="B23" s="60" t="s">
        <v>644</v>
      </c>
      <c r="C23" s="45"/>
      <c r="D23" s="60"/>
      <c r="F23" s="45"/>
      <c r="G23" s="45" t="s">
        <v>645</v>
      </c>
      <c r="H23" s="45"/>
    </row>
    <row r="24" spans="1:11" ht="15">
      <c r="A24" s="60"/>
      <c r="B24" s="60"/>
      <c r="C24" s="45"/>
      <c r="D24" s="60"/>
      <c r="F24" s="45"/>
      <c r="G24" s="45"/>
      <c r="H24" s="45"/>
    </row>
    <row r="25" spans="1:11" ht="15">
      <c r="A25" s="60"/>
      <c r="B25" s="60"/>
      <c r="C25" s="45"/>
      <c r="D25" s="60"/>
      <c r="F25" s="45" t="s">
        <v>646</v>
      </c>
      <c r="G25" s="45"/>
      <c r="H25" s="45"/>
    </row>
    <row r="26" spans="1:11" ht="15">
      <c r="A26" s="60" t="s">
        <v>430</v>
      </c>
      <c r="B26" s="60" t="s">
        <v>647</v>
      </c>
      <c r="C26" s="45"/>
      <c r="D26" s="60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topLeftCell="A23" zoomScaleNormal="100" workbookViewId="0">
      <selection activeCell="E75" sqref="E75"/>
    </sheetView>
  </sheetViews>
  <sheetFormatPr baseColWidth="10" defaultRowHeight="11.25"/>
  <cols>
    <col min="1" max="1" width="0.85546875" style="1" customWidth="1"/>
    <col min="2" max="2" width="77.85546875" style="1" customWidth="1"/>
    <col min="3" max="5" width="14.42578125" style="1" customWidth="1"/>
    <col min="6" max="16384" width="11.42578125" style="1"/>
  </cols>
  <sheetData>
    <row r="1" spans="1:6" ht="12.75" customHeight="1">
      <c r="A1" s="152" t="s">
        <v>437</v>
      </c>
      <c r="B1" s="153"/>
      <c r="C1" s="153"/>
      <c r="D1" s="153"/>
      <c r="E1" s="154"/>
    </row>
    <row r="2" spans="1:6" ht="12.75" customHeight="1">
      <c r="A2" s="155"/>
      <c r="B2" s="156"/>
      <c r="C2" s="156"/>
      <c r="D2" s="156"/>
      <c r="E2" s="157"/>
    </row>
    <row r="3" spans="1:6" ht="12.75" customHeight="1">
      <c r="A3" s="155"/>
      <c r="B3" s="156"/>
      <c r="C3" s="156"/>
      <c r="D3" s="156"/>
      <c r="E3" s="157"/>
    </row>
    <row r="4" spans="1:6" ht="12.75" customHeight="1">
      <c r="A4" s="158"/>
      <c r="B4" s="159"/>
      <c r="C4" s="159"/>
      <c r="D4" s="159"/>
      <c r="E4" s="160"/>
    </row>
    <row r="5" spans="1:6" ht="22.5">
      <c r="A5" s="161" t="s">
        <v>0</v>
      </c>
      <c r="B5" s="162"/>
      <c r="C5" s="111" t="s">
        <v>183</v>
      </c>
      <c r="D5" s="111" t="s">
        <v>184</v>
      </c>
      <c r="E5" s="111" t="s">
        <v>185</v>
      </c>
    </row>
    <row r="6" spans="1:6" ht="5.0999999999999996" customHeight="1">
      <c r="A6" s="30"/>
      <c r="B6" s="31"/>
      <c r="C6" s="2"/>
      <c r="D6" s="2"/>
      <c r="E6" s="2"/>
    </row>
    <row r="7" spans="1:6">
      <c r="A7" s="32"/>
      <c r="B7" s="33" t="s">
        <v>186</v>
      </c>
      <c r="C7" s="34">
        <v>25112640</v>
      </c>
      <c r="D7" s="34">
        <v>13049236.789999999</v>
      </c>
      <c r="E7" s="34">
        <v>13049236.789999999</v>
      </c>
    </row>
    <row r="8" spans="1:6">
      <c r="A8" s="32"/>
      <c r="B8" s="5" t="s">
        <v>187</v>
      </c>
      <c r="C8" s="4">
        <v>0</v>
      </c>
      <c r="D8" s="4">
        <v>0</v>
      </c>
      <c r="E8" s="4">
        <v>0</v>
      </c>
    </row>
    <row r="9" spans="1:6">
      <c r="A9" s="32"/>
      <c r="B9" s="5" t="s">
        <v>188</v>
      </c>
      <c r="C9" s="4">
        <v>0</v>
      </c>
      <c r="D9" s="4">
        <v>0</v>
      </c>
      <c r="E9" s="4">
        <v>0</v>
      </c>
    </row>
    <row r="10" spans="1:6">
      <c r="A10" s="32"/>
      <c r="B10" s="5" t="s">
        <v>189</v>
      </c>
      <c r="C10" s="4"/>
      <c r="D10" s="4"/>
      <c r="E10" s="4"/>
    </row>
    <row r="11" spans="1:6" ht="5.0999999999999996" customHeight="1">
      <c r="A11" s="32"/>
      <c r="B11" s="35"/>
      <c r="C11" s="4"/>
      <c r="D11" s="4"/>
      <c r="E11" s="4"/>
    </row>
    <row r="12" spans="1:6" ht="12.75">
      <c r="A12" s="32"/>
      <c r="B12" s="33" t="s">
        <v>190</v>
      </c>
      <c r="C12" s="3">
        <v>25112640</v>
      </c>
      <c r="D12" s="3">
        <v>11028337.35</v>
      </c>
      <c r="E12" s="3">
        <v>10773317.890000001</v>
      </c>
      <c r="F12" s="36"/>
    </row>
    <row r="13" spans="1:6">
      <c r="A13" s="32"/>
      <c r="B13" s="5" t="s">
        <v>191</v>
      </c>
      <c r="C13" s="4">
        <v>25112640</v>
      </c>
      <c r="D13" s="4">
        <v>11020337.35</v>
      </c>
      <c r="E13" s="4">
        <v>10773317.890000001</v>
      </c>
    </row>
    <row r="14" spans="1:6">
      <c r="A14" s="32"/>
      <c r="B14" s="5" t="s">
        <v>192</v>
      </c>
      <c r="C14" s="4">
        <v>0</v>
      </c>
      <c r="D14" s="4">
        <v>0</v>
      </c>
      <c r="E14" s="4">
        <v>0</v>
      </c>
    </row>
    <row r="15" spans="1:6" ht="5.0999999999999996" customHeight="1">
      <c r="A15" s="32"/>
      <c r="B15" s="35"/>
      <c r="C15" s="4"/>
      <c r="D15" s="4"/>
      <c r="E15" s="4"/>
    </row>
    <row r="16" spans="1:6" ht="12.75">
      <c r="A16" s="32"/>
      <c r="B16" s="33" t="s">
        <v>193</v>
      </c>
      <c r="C16" s="99"/>
      <c r="D16" s="3">
        <f>SUM(D17:D18)</f>
        <v>0</v>
      </c>
      <c r="E16" s="3">
        <f>SUM(E17:E18)</f>
        <v>0</v>
      </c>
      <c r="F16" s="36"/>
    </row>
    <row r="17" spans="1:5">
      <c r="A17" s="32"/>
      <c r="B17" s="5" t="s">
        <v>194</v>
      </c>
      <c r="C17" s="99"/>
      <c r="D17" s="4">
        <v>0</v>
      </c>
      <c r="E17" s="4">
        <v>0</v>
      </c>
    </row>
    <row r="18" spans="1:5">
      <c r="A18" s="32"/>
      <c r="B18" s="5" t="s">
        <v>195</v>
      </c>
      <c r="C18" s="99"/>
      <c r="D18" s="4"/>
      <c r="E18" s="4"/>
    </row>
    <row r="19" spans="1:5" ht="5.0999999999999996" customHeight="1">
      <c r="A19" s="32"/>
      <c r="B19" s="35"/>
      <c r="C19" s="4"/>
      <c r="D19" s="4"/>
      <c r="E19" s="4"/>
    </row>
    <row r="20" spans="1:5">
      <c r="A20" s="32"/>
      <c r="B20" s="33" t="s">
        <v>196</v>
      </c>
      <c r="C20" s="3">
        <f>C7-C12</f>
        <v>0</v>
      </c>
      <c r="D20" s="3">
        <f>D7-D12+D16</f>
        <v>2020899.4399999995</v>
      </c>
      <c r="E20" s="3">
        <f>E7-E12+E16</f>
        <v>2275918.8999999985</v>
      </c>
    </row>
    <row r="21" spans="1:5">
      <c r="A21" s="32"/>
      <c r="B21" s="33" t="s">
        <v>197</v>
      </c>
      <c r="C21" s="3">
        <f>C20-C41</f>
        <v>0</v>
      </c>
      <c r="D21" s="3">
        <f t="shared" ref="D21:E21" si="0">D20-D41</f>
        <v>2020899.4399999995</v>
      </c>
      <c r="E21" s="3">
        <f t="shared" si="0"/>
        <v>2275918.8999999985</v>
      </c>
    </row>
    <row r="22" spans="1:5" ht="22.5">
      <c r="A22" s="32"/>
      <c r="B22" s="33" t="s">
        <v>198</v>
      </c>
      <c r="C22" s="3">
        <f>C21</f>
        <v>0</v>
      </c>
      <c r="D22" s="3">
        <f>D21-D16</f>
        <v>2020899.4399999995</v>
      </c>
      <c r="E22" s="3">
        <f>E21-E16</f>
        <v>2275918.8999999985</v>
      </c>
    </row>
    <row r="23" spans="1:5" ht="5.0999999999999996" customHeight="1">
      <c r="A23" s="32"/>
      <c r="B23" s="35"/>
      <c r="C23" s="4"/>
      <c r="D23" s="4"/>
      <c r="E23" s="4"/>
    </row>
    <row r="24" spans="1:5">
      <c r="A24" s="163" t="s">
        <v>199</v>
      </c>
      <c r="B24" s="164"/>
      <c r="C24" s="112" t="s">
        <v>296</v>
      </c>
      <c r="D24" s="112" t="s">
        <v>184</v>
      </c>
      <c r="E24" s="112" t="s">
        <v>297</v>
      </c>
    </row>
    <row r="25" spans="1:5" ht="5.0999999999999996" customHeight="1">
      <c r="A25" s="32"/>
      <c r="B25" s="35"/>
      <c r="C25" s="4"/>
      <c r="D25" s="4"/>
      <c r="E25" s="4"/>
    </row>
    <row r="26" spans="1:5">
      <c r="A26" s="32"/>
      <c r="B26" s="33" t="s">
        <v>200</v>
      </c>
      <c r="C26" s="3">
        <f>SUM(C27:C28)</f>
        <v>0</v>
      </c>
      <c r="D26" s="3">
        <f t="shared" ref="D26:E26" si="1">SUM(D27:D28)</f>
        <v>0</v>
      </c>
      <c r="E26" s="3">
        <f t="shared" si="1"/>
        <v>0</v>
      </c>
    </row>
    <row r="27" spans="1:5">
      <c r="A27" s="32"/>
      <c r="B27" s="5" t="s">
        <v>201</v>
      </c>
      <c r="C27" s="4">
        <v>0</v>
      </c>
      <c r="D27" s="4">
        <v>0</v>
      </c>
      <c r="E27" s="4">
        <v>0</v>
      </c>
    </row>
    <row r="28" spans="1:5">
      <c r="A28" s="32"/>
      <c r="B28" s="5" t="s">
        <v>202</v>
      </c>
      <c r="C28" s="4">
        <v>0</v>
      </c>
      <c r="D28" s="4">
        <v>0</v>
      </c>
      <c r="E28" s="4">
        <v>0</v>
      </c>
    </row>
    <row r="29" spans="1:5" ht="5.0999999999999996" customHeight="1">
      <c r="A29" s="32"/>
      <c r="B29" s="35"/>
      <c r="C29" s="4"/>
      <c r="D29" s="4"/>
      <c r="E29" s="4"/>
    </row>
    <row r="30" spans="1:5">
      <c r="A30" s="32"/>
      <c r="B30" s="33" t="s">
        <v>203</v>
      </c>
      <c r="C30" s="3">
        <f>C22+C26</f>
        <v>0</v>
      </c>
      <c r="D30" s="3">
        <f t="shared" ref="D30:E30" si="2">D22+D26</f>
        <v>2020899.4399999995</v>
      </c>
      <c r="E30" s="3">
        <f t="shared" si="2"/>
        <v>2275918.8999999985</v>
      </c>
    </row>
    <row r="31" spans="1:5" ht="5.0999999999999996" customHeight="1">
      <c r="A31" s="32"/>
      <c r="B31" s="35"/>
      <c r="C31" s="4"/>
      <c r="D31" s="4"/>
      <c r="E31" s="4"/>
    </row>
    <row r="32" spans="1:5" ht="22.5">
      <c r="A32" s="151" t="s">
        <v>199</v>
      </c>
      <c r="B32" s="151"/>
      <c r="C32" s="113" t="s">
        <v>438</v>
      </c>
      <c r="D32" s="112" t="s">
        <v>184</v>
      </c>
      <c r="E32" s="113" t="s">
        <v>439</v>
      </c>
    </row>
    <row r="33" spans="1:5" ht="5.0999999999999996" customHeight="1">
      <c r="A33" s="32"/>
      <c r="B33" s="37"/>
      <c r="C33" s="4"/>
      <c r="D33" s="4"/>
      <c r="E33" s="4"/>
    </row>
    <row r="34" spans="1:5">
      <c r="A34" s="32"/>
      <c r="B34" s="38" t="s">
        <v>204</v>
      </c>
      <c r="C34" s="3">
        <f>SUM(C35:C36)</f>
        <v>0</v>
      </c>
      <c r="D34" s="3">
        <f t="shared" ref="D34:E34" si="3">SUM(D35:D36)</f>
        <v>0</v>
      </c>
      <c r="E34" s="3">
        <f t="shared" si="3"/>
        <v>0</v>
      </c>
    </row>
    <row r="35" spans="1:5">
      <c r="A35" s="32"/>
      <c r="B35" s="5" t="s">
        <v>205</v>
      </c>
      <c r="C35" s="4"/>
      <c r="D35" s="4"/>
      <c r="E35" s="4"/>
    </row>
    <row r="36" spans="1:5">
      <c r="A36" s="32"/>
      <c r="B36" s="5" t="s">
        <v>206</v>
      </c>
      <c r="C36" s="4"/>
      <c r="D36" s="4"/>
      <c r="E36" s="4"/>
    </row>
    <row r="37" spans="1:5">
      <c r="A37" s="32"/>
      <c r="B37" s="38" t="s">
        <v>207</v>
      </c>
      <c r="C37" s="3">
        <f>SUM(C38:C39)</f>
        <v>0</v>
      </c>
      <c r="D37" s="3">
        <f t="shared" ref="D37:E37" si="4">SUM(D38:D39)</f>
        <v>0</v>
      </c>
      <c r="E37" s="3">
        <f t="shared" si="4"/>
        <v>0</v>
      </c>
    </row>
    <row r="38" spans="1:5">
      <c r="A38" s="32"/>
      <c r="B38" s="5" t="s">
        <v>208</v>
      </c>
      <c r="C38" s="4">
        <v>0</v>
      </c>
      <c r="D38" s="4">
        <v>0</v>
      </c>
      <c r="E38" s="4">
        <v>0</v>
      </c>
    </row>
    <row r="39" spans="1:5">
      <c r="A39" s="32"/>
      <c r="B39" s="5" t="s">
        <v>209</v>
      </c>
      <c r="C39" s="4">
        <v>0</v>
      </c>
      <c r="D39" s="4">
        <v>0</v>
      </c>
      <c r="E39" s="4">
        <v>0</v>
      </c>
    </row>
    <row r="40" spans="1:5" ht="5.0999999999999996" customHeight="1">
      <c r="A40" s="32"/>
      <c r="B40" s="37"/>
      <c r="C40" s="4"/>
      <c r="D40" s="4"/>
      <c r="E40" s="4"/>
    </row>
    <row r="41" spans="1:5">
      <c r="A41" s="32"/>
      <c r="B41" s="38" t="s">
        <v>210</v>
      </c>
      <c r="C41" s="3">
        <f>C34-C37</f>
        <v>0</v>
      </c>
      <c r="D41" s="3">
        <f t="shared" ref="D41:E41" si="5">D34-D37</f>
        <v>0</v>
      </c>
      <c r="E41" s="3">
        <f t="shared" si="5"/>
        <v>0</v>
      </c>
    </row>
    <row r="42" spans="1:5" ht="5.0999999999999996" customHeight="1">
      <c r="A42" s="32"/>
      <c r="B42" s="38"/>
      <c r="C42" s="3"/>
      <c r="D42" s="3"/>
      <c r="E42" s="3"/>
    </row>
    <row r="43" spans="1:5" ht="22.5">
      <c r="A43" s="151" t="s">
        <v>199</v>
      </c>
      <c r="B43" s="151"/>
      <c r="C43" s="113" t="s">
        <v>438</v>
      </c>
      <c r="D43" s="112" t="s">
        <v>184</v>
      </c>
      <c r="E43" s="113" t="s">
        <v>439</v>
      </c>
    </row>
    <row r="44" spans="1:5" ht="5.0999999999999996" customHeight="1">
      <c r="A44" s="32"/>
      <c r="B44" s="37"/>
      <c r="C44" s="4"/>
      <c r="D44" s="4"/>
      <c r="E44" s="4"/>
    </row>
    <row r="45" spans="1:5">
      <c r="A45" s="32"/>
      <c r="B45" s="37" t="s">
        <v>211</v>
      </c>
      <c r="C45" s="34">
        <v>25112640</v>
      </c>
      <c r="D45" s="34">
        <v>13049236.789999999</v>
      </c>
      <c r="E45" s="34">
        <v>13049236.789999999</v>
      </c>
    </row>
    <row r="46" spans="1:5">
      <c r="A46" s="32"/>
      <c r="B46" s="37" t="s">
        <v>212</v>
      </c>
      <c r="C46" s="4">
        <f>C47-C48</f>
        <v>0</v>
      </c>
      <c r="D46" s="4">
        <f t="shared" ref="D46:E46" si="6">D47-D48</f>
        <v>0</v>
      </c>
      <c r="E46" s="4">
        <f t="shared" si="6"/>
        <v>0</v>
      </c>
    </row>
    <row r="47" spans="1:5">
      <c r="A47" s="32"/>
      <c r="B47" s="39" t="s">
        <v>205</v>
      </c>
      <c r="C47" s="4"/>
      <c r="D47" s="4"/>
      <c r="E47" s="4"/>
    </row>
    <row r="48" spans="1:5">
      <c r="A48" s="32"/>
      <c r="B48" s="39" t="s">
        <v>208</v>
      </c>
      <c r="C48" s="4">
        <v>0</v>
      </c>
      <c r="D48" s="4">
        <v>0</v>
      </c>
      <c r="E48" s="4">
        <v>0</v>
      </c>
    </row>
    <row r="49" spans="1:5" ht="5.0999999999999996" customHeight="1">
      <c r="A49" s="32"/>
      <c r="B49" s="37"/>
      <c r="C49" s="4"/>
      <c r="D49" s="4"/>
      <c r="E49" s="4"/>
    </row>
    <row r="50" spans="1:5">
      <c r="A50" s="32"/>
      <c r="B50" s="37" t="s">
        <v>191</v>
      </c>
      <c r="C50" s="3">
        <v>25112640</v>
      </c>
      <c r="D50" s="3">
        <v>11028337.35</v>
      </c>
      <c r="E50" s="3">
        <v>10773317.890000001</v>
      </c>
    </row>
    <row r="51" spans="1:5" ht="5.0999999999999996" customHeight="1">
      <c r="A51" s="32"/>
      <c r="B51" s="37"/>
      <c r="C51" s="4"/>
      <c r="D51" s="4"/>
      <c r="E51" s="4"/>
    </row>
    <row r="52" spans="1:5">
      <c r="A52" s="32"/>
      <c r="B52" s="37" t="s">
        <v>194</v>
      </c>
      <c r="C52" s="99"/>
      <c r="D52" s="4">
        <v>0</v>
      </c>
      <c r="E52" s="4">
        <v>0</v>
      </c>
    </row>
    <row r="53" spans="1:5" ht="5.0999999999999996" customHeight="1">
      <c r="A53" s="32"/>
      <c r="B53" s="37"/>
      <c r="C53" s="4"/>
      <c r="D53" s="4"/>
      <c r="E53" s="4"/>
    </row>
    <row r="54" spans="1:5">
      <c r="A54" s="32"/>
      <c r="B54" s="38" t="s">
        <v>213</v>
      </c>
      <c r="C54" s="3">
        <f>C45+C46-C50</f>
        <v>0</v>
      </c>
      <c r="D54" s="3">
        <f t="shared" ref="D54:E54" si="7">D45+D46-D50+D52</f>
        <v>2020899.4399999995</v>
      </c>
      <c r="E54" s="3">
        <f t="shared" si="7"/>
        <v>2275918.8999999985</v>
      </c>
    </row>
    <row r="55" spans="1:5">
      <c r="A55" s="32"/>
      <c r="B55" s="33" t="s">
        <v>214</v>
      </c>
      <c r="C55" s="3">
        <f>C54-C46</f>
        <v>0</v>
      </c>
      <c r="D55" s="3">
        <f t="shared" ref="D55:E55" si="8">D54-D46</f>
        <v>2020899.4399999995</v>
      </c>
      <c r="E55" s="3">
        <f t="shared" si="8"/>
        <v>2275918.8999999985</v>
      </c>
    </row>
    <row r="56" spans="1:5" ht="5.0999999999999996" customHeight="1">
      <c r="A56" s="32"/>
      <c r="B56" s="37"/>
      <c r="C56" s="4"/>
      <c r="D56" s="4"/>
      <c r="E56" s="4"/>
    </row>
    <row r="57" spans="1:5" ht="22.5">
      <c r="A57" s="151" t="s">
        <v>199</v>
      </c>
      <c r="B57" s="151"/>
      <c r="C57" s="113" t="s">
        <v>438</v>
      </c>
      <c r="D57" s="112" t="s">
        <v>184</v>
      </c>
      <c r="E57" s="113" t="s">
        <v>439</v>
      </c>
    </row>
    <row r="58" spans="1:5" ht="5.0999999999999996" customHeight="1">
      <c r="A58" s="32"/>
      <c r="B58" s="37"/>
      <c r="C58" s="4"/>
      <c r="D58" s="4"/>
      <c r="E58" s="4"/>
    </row>
    <row r="59" spans="1:5">
      <c r="A59" s="32"/>
      <c r="B59" s="37" t="s">
        <v>188</v>
      </c>
      <c r="C59" s="4">
        <v>0</v>
      </c>
      <c r="D59" s="4">
        <v>0</v>
      </c>
      <c r="E59" s="4">
        <v>0</v>
      </c>
    </row>
    <row r="60" spans="1:5">
      <c r="A60" s="32"/>
      <c r="B60" s="37" t="s">
        <v>215</v>
      </c>
      <c r="C60" s="4">
        <f>C61-C62</f>
        <v>0</v>
      </c>
      <c r="D60" s="4">
        <f t="shared" ref="D60:E60" si="9">D61-D62</f>
        <v>0</v>
      </c>
      <c r="E60" s="4">
        <f t="shared" si="9"/>
        <v>0</v>
      </c>
    </row>
    <row r="61" spans="1:5">
      <c r="A61" s="32"/>
      <c r="B61" s="39" t="s">
        <v>206</v>
      </c>
      <c r="C61" s="4"/>
      <c r="D61" s="4"/>
      <c r="E61" s="4"/>
    </row>
    <row r="62" spans="1:5">
      <c r="A62" s="32"/>
      <c r="B62" s="39" t="s">
        <v>209</v>
      </c>
      <c r="C62" s="4">
        <v>0</v>
      </c>
      <c r="D62" s="4">
        <v>0</v>
      </c>
      <c r="E62" s="4">
        <v>0</v>
      </c>
    </row>
    <row r="63" spans="1:5" ht="5.0999999999999996" customHeight="1">
      <c r="A63" s="32"/>
      <c r="B63" s="37"/>
      <c r="C63" s="4"/>
      <c r="D63" s="4"/>
      <c r="E63" s="4"/>
    </row>
    <row r="64" spans="1:5">
      <c r="A64" s="32"/>
      <c r="B64" s="37" t="s">
        <v>216</v>
      </c>
      <c r="C64" s="4">
        <v>0</v>
      </c>
      <c r="D64" s="4">
        <v>0</v>
      </c>
      <c r="E64" s="4">
        <v>0</v>
      </c>
    </row>
    <row r="65" spans="1:5" ht="5.0999999999999996" customHeight="1">
      <c r="A65" s="32"/>
      <c r="B65" s="37"/>
      <c r="C65" s="4"/>
      <c r="D65" s="4"/>
      <c r="E65" s="4"/>
    </row>
    <row r="66" spans="1:5">
      <c r="A66" s="32"/>
      <c r="B66" s="37" t="s">
        <v>195</v>
      </c>
      <c r="C66" s="99"/>
      <c r="D66" s="4"/>
      <c r="E66" s="4"/>
    </row>
    <row r="67" spans="1:5" ht="5.0999999999999996" customHeight="1">
      <c r="A67" s="32"/>
      <c r="B67" s="37"/>
      <c r="C67" s="4"/>
      <c r="D67" s="4"/>
      <c r="E67" s="4"/>
    </row>
    <row r="68" spans="1:5">
      <c r="A68" s="32"/>
      <c r="B68" s="38" t="s">
        <v>217</v>
      </c>
      <c r="C68" s="3">
        <f>C59+C60-C64</f>
        <v>0</v>
      </c>
      <c r="D68" s="3">
        <f>D59+D60-D64-D66</f>
        <v>0</v>
      </c>
      <c r="E68" s="3">
        <f>E59+E60-E64-E66</f>
        <v>0</v>
      </c>
    </row>
    <row r="69" spans="1:5">
      <c r="A69" s="32"/>
      <c r="B69" s="38" t="s">
        <v>218</v>
      </c>
      <c r="C69" s="3">
        <f>C68-C60</f>
        <v>0</v>
      </c>
      <c r="D69" s="3">
        <f t="shared" ref="D69:E69" si="10">D68-D60</f>
        <v>0</v>
      </c>
      <c r="E69" s="3">
        <f t="shared" si="10"/>
        <v>0</v>
      </c>
    </row>
    <row r="70" spans="1:5" ht="5.0999999999999996" customHeight="1">
      <c r="A70" s="40"/>
      <c r="B70" s="41"/>
      <c r="C70" s="42"/>
      <c r="D70" s="42"/>
      <c r="E70" s="42"/>
    </row>
    <row r="72" spans="1:5">
      <c r="B72" s="1" t="s">
        <v>182</v>
      </c>
    </row>
    <row r="74" spans="1:5">
      <c r="B74" s="60" t="s">
        <v>428</v>
      </c>
      <c r="C74" s="60" t="s">
        <v>429</v>
      </c>
      <c r="D74" s="60"/>
    </row>
    <row r="75" spans="1:5">
      <c r="B75" s="60"/>
      <c r="C75" s="60"/>
      <c r="D75" s="60"/>
    </row>
    <row r="76" spans="1:5">
      <c r="B76" s="60"/>
      <c r="C76" s="60"/>
      <c r="D76" s="60"/>
    </row>
    <row r="77" spans="1:5">
      <c r="B77" s="60" t="s">
        <v>430</v>
      </c>
      <c r="C77" s="60" t="s">
        <v>431</v>
      </c>
      <c r="D77" s="60"/>
    </row>
    <row r="78" spans="1:5">
      <c r="B78" s="60"/>
      <c r="C78" s="60"/>
      <c r="D78" s="60"/>
    </row>
    <row r="79" spans="1:5">
      <c r="B79" s="60"/>
      <c r="C79" s="60"/>
      <c r="D79" s="60"/>
    </row>
    <row r="80" spans="1:5">
      <c r="B80" s="60" t="s">
        <v>432</v>
      </c>
      <c r="C80" s="60"/>
      <c r="D80" s="60"/>
    </row>
    <row r="81" spans="2:4">
      <c r="B81" s="60"/>
      <c r="C81" s="60"/>
      <c r="D81" s="60"/>
    </row>
    <row r="82" spans="2:4">
      <c r="B82" s="60"/>
      <c r="C82" s="60"/>
      <c r="D82" s="60"/>
    </row>
    <row r="83" spans="2:4">
      <c r="B83" s="60" t="s">
        <v>648</v>
      </c>
      <c r="C83" s="60"/>
      <c r="D83" s="60"/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9"/>
  <sheetViews>
    <sheetView topLeftCell="A32" zoomScaleNormal="100" workbookViewId="0">
      <selection activeCell="F77" sqref="F77"/>
    </sheetView>
  </sheetViews>
  <sheetFormatPr baseColWidth="10" defaultRowHeight="11.25"/>
  <cols>
    <col min="1" max="1" width="77.85546875" style="1" customWidth="1"/>
    <col min="2" max="7" width="14.42578125" style="1" customWidth="1"/>
    <col min="8" max="16384" width="11.42578125" style="1"/>
  </cols>
  <sheetData>
    <row r="1" spans="1:7" ht="45.95" customHeight="1">
      <c r="A1" s="165" t="s">
        <v>440</v>
      </c>
      <c r="B1" s="166"/>
      <c r="C1" s="166"/>
      <c r="D1" s="166"/>
      <c r="E1" s="166"/>
      <c r="F1" s="166"/>
      <c r="G1" s="167"/>
    </row>
    <row r="2" spans="1:7">
      <c r="A2" s="114"/>
      <c r="B2" s="168" t="s">
        <v>219</v>
      </c>
      <c r="C2" s="168"/>
      <c r="D2" s="168"/>
      <c r="E2" s="168"/>
      <c r="F2" s="168"/>
      <c r="G2" s="115"/>
    </row>
    <row r="3" spans="1:7" ht="22.5">
      <c r="A3" s="116" t="s">
        <v>0</v>
      </c>
      <c r="B3" s="117" t="s">
        <v>220</v>
      </c>
      <c r="C3" s="118" t="s">
        <v>221</v>
      </c>
      <c r="D3" s="117" t="s">
        <v>222</v>
      </c>
      <c r="E3" s="117" t="s">
        <v>184</v>
      </c>
      <c r="F3" s="117" t="s">
        <v>223</v>
      </c>
      <c r="G3" s="116" t="s">
        <v>224</v>
      </c>
    </row>
    <row r="4" spans="1:7" ht="5.0999999999999996" customHeight="1" thickBot="1">
      <c r="A4" s="43"/>
      <c r="B4" s="2"/>
      <c r="C4" s="2"/>
      <c r="D4" s="2"/>
      <c r="E4" s="2"/>
      <c r="F4" s="2"/>
      <c r="G4" s="2"/>
    </row>
    <row r="5" spans="1:7">
      <c r="A5" s="68" t="s">
        <v>225</v>
      </c>
      <c r="B5" s="62">
        <v>25112640</v>
      </c>
      <c r="C5" s="62">
        <v>978600</v>
      </c>
      <c r="D5" s="62">
        <v>26091240</v>
      </c>
      <c r="E5" s="62">
        <v>13049236.789999999</v>
      </c>
      <c r="F5" s="62">
        <v>13049236.789999999</v>
      </c>
      <c r="G5" s="63">
        <v>-12063403.210000001</v>
      </c>
    </row>
    <row r="6" spans="1:7">
      <c r="A6" s="69" t="s">
        <v>226</v>
      </c>
      <c r="B6" s="16"/>
      <c r="C6" s="16"/>
      <c r="D6" s="16"/>
      <c r="E6" s="16"/>
      <c r="F6" s="16"/>
      <c r="G6" s="17"/>
    </row>
    <row r="7" spans="1:7">
      <c r="A7" s="69" t="s">
        <v>227</v>
      </c>
      <c r="B7" s="4"/>
      <c r="C7" s="4"/>
      <c r="D7" s="4"/>
      <c r="E7" s="4"/>
      <c r="F7" s="4"/>
      <c r="G7" s="65"/>
    </row>
    <row r="8" spans="1:7">
      <c r="A8" s="69" t="s">
        <v>228</v>
      </c>
      <c r="B8" s="4"/>
      <c r="C8" s="4"/>
      <c r="D8" s="4"/>
      <c r="E8" s="4"/>
      <c r="F8" s="4"/>
      <c r="G8" s="65"/>
    </row>
    <row r="9" spans="1:7">
      <c r="A9" s="69" t="s">
        <v>229</v>
      </c>
      <c r="B9" s="4"/>
      <c r="C9" s="4"/>
      <c r="D9" s="4"/>
      <c r="E9" s="4"/>
      <c r="F9" s="4"/>
      <c r="G9" s="65"/>
    </row>
    <row r="10" spans="1:7">
      <c r="A10" s="69" t="s">
        <v>230</v>
      </c>
      <c r="B10" s="4"/>
      <c r="C10" s="4"/>
      <c r="D10" s="4"/>
      <c r="E10" s="4"/>
      <c r="F10" s="4"/>
      <c r="G10" s="65"/>
    </row>
    <row r="11" spans="1:7">
      <c r="A11" s="69" t="s">
        <v>231</v>
      </c>
      <c r="B11" s="4"/>
      <c r="C11" s="4"/>
      <c r="D11" s="4"/>
      <c r="E11" s="4"/>
      <c r="F11" s="4"/>
      <c r="G11" s="65"/>
    </row>
    <row r="12" spans="1:7">
      <c r="A12" s="69" t="s">
        <v>232</v>
      </c>
      <c r="B12" s="4"/>
      <c r="C12" s="4"/>
      <c r="D12" s="4"/>
      <c r="E12" s="4"/>
      <c r="F12" s="4"/>
      <c r="G12" s="65"/>
    </row>
    <row r="13" spans="1:7">
      <c r="A13" s="69" t="s">
        <v>233</v>
      </c>
      <c r="B13" s="4"/>
      <c r="C13" s="4"/>
      <c r="D13" s="4"/>
      <c r="E13" s="4"/>
      <c r="F13" s="4"/>
      <c r="G13" s="65"/>
    </row>
    <row r="14" spans="1:7">
      <c r="A14" s="70" t="s">
        <v>234</v>
      </c>
      <c r="B14" s="4"/>
      <c r="C14" s="4"/>
      <c r="D14" s="4"/>
      <c r="E14" s="4"/>
      <c r="F14" s="4"/>
      <c r="G14" s="65"/>
    </row>
    <row r="15" spans="1:7">
      <c r="A15" s="70" t="s">
        <v>235</v>
      </c>
      <c r="B15" s="4"/>
      <c r="C15" s="4"/>
      <c r="D15" s="4"/>
      <c r="E15" s="4"/>
      <c r="F15" s="4"/>
      <c r="G15" s="65"/>
    </row>
    <row r="16" spans="1:7">
      <c r="A16" s="70" t="s">
        <v>236</v>
      </c>
      <c r="B16" s="4"/>
      <c r="C16" s="4"/>
      <c r="D16" s="4"/>
      <c r="E16" s="4"/>
      <c r="F16" s="4"/>
      <c r="G16" s="65"/>
    </row>
    <row r="17" spans="1:7">
      <c r="A17" s="70" t="s">
        <v>237</v>
      </c>
      <c r="B17" s="4"/>
      <c r="C17" s="4"/>
      <c r="D17" s="4"/>
      <c r="E17" s="4"/>
      <c r="F17" s="4"/>
      <c r="G17" s="65"/>
    </row>
    <row r="18" spans="1:7">
      <c r="A18" s="70" t="s">
        <v>238</v>
      </c>
      <c r="B18" s="4"/>
      <c r="C18" s="4"/>
      <c r="D18" s="4"/>
      <c r="E18" s="4"/>
      <c r="F18" s="4"/>
      <c r="G18" s="65"/>
    </row>
    <row r="19" spans="1:7">
      <c r="A19" s="70" t="s">
        <v>239</v>
      </c>
      <c r="B19" s="4"/>
      <c r="C19" s="4"/>
      <c r="D19" s="4"/>
      <c r="E19" s="4"/>
      <c r="F19" s="4"/>
      <c r="G19" s="65"/>
    </row>
    <row r="20" spans="1:7">
      <c r="A20" s="70" t="s">
        <v>240</v>
      </c>
      <c r="B20" s="4"/>
      <c r="C20" s="4"/>
      <c r="D20" s="4"/>
      <c r="E20" s="4"/>
      <c r="F20" s="4"/>
      <c r="G20" s="65"/>
    </row>
    <row r="21" spans="1:7">
      <c r="A21" s="70" t="s">
        <v>241</v>
      </c>
      <c r="B21" s="4"/>
      <c r="C21" s="4"/>
      <c r="D21" s="4"/>
      <c r="E21" s="4"/>
      <c r="F21" s="4"/>
      <c r="G21" s="65"/>
    </row>
    <row r="22" spans="1:7">
      <c r="A22" s="70" t="s">
        <v>242</v>
      </c>
      <c r="B22" s="4"/>
      <c r="C22" s="4"/>
      <c r="D22" s="4"/>
      <c r="E22" s="4"/>
      <c r="F22" s="4"/>
      <c r="G22" s="65"/>
    </row>
    <row r="23" spans="1:7">
      <c r="A23" s="70" t="s">
        <v>243</v>
      </c>
      <c r="B23" s="4"/>
      <c r="C23" s="4"/>
      <c r="D23" s="4"/>
      <c r="E23" s="4"/>
      <c r="F23" s="4"/>
      <c r="G23" s="65"/>
    </row>
    <row r="24" spans="1:7">
      <c r="A24" s="70" t="s">
        <v>244</v>
      </c>
      <c r="B24" s="4"/>
      <c r="C24" s="4"/>
      <c r="D24" s="4"/>
      <c r="E24" s="4"/>
      <c r="F24" s="4"/>
      <c r="G24" s="65"/>
    </row>
    <row r="25" spans="1:7">
      <c r="A25" s="69" t="s">
        <v>245</v>
      </c>
      <c r="B25" s="4"/>
      <c r="C25" s="4"/>
      <c r="D25" s="4"/>
      <c r="E25" s="4"/>
      <c r="F25" s="4"/>
      <c r="G25" s="65"/>
    </row>
    <row r="26" spans="1:7">
      <c r="A26" s="70" t="s">
        <v>246</v>
      </c>
      <c r="B26" s="4"/>
      <c r="C26" s="4"/>
      <c r="D26" s="4"/>
      <c r="E26" s="4"/>
      <c r="F26" s="4"/>
      <c r="G26" s="65"/>
    </row>
    <row r="27" spans="1:7">
      <c r="A27" s="70" t="s">
        <v>247</v>
      </c>
      <c r="B27" s="4"/>
      <c r="C27" s="4"/>
      <c r="D27" s="4"/>
      <c r="E27" s="4"/>
      <c r="F27" s="4"/>
      <c r="G27" s="65"/>
    </row>
    <row r="28" spans="1:7">
      <c r="A28" s="70" t="s">
        <v>248</v>
      </c>
      <c r="B28" s="4"/>
      <c r="C28" s="4"/>
      <c r="D28" s="4"/>
      <c r="E28" s="4"/>
      <c r="F28" s="4"/>
      <c r="G28" s="65"/>
    </row>
    <row r="29" spans="1:7">
      <c r="A29" s="70" t="s">
        <v>249</v>
      </c>
      <c r="B29" s="4"/>
      <c r="C29" s="4"/>
      <c r="D29" s="4"/>
      <c r="E29" s="4"/>
      <c r="F29" s="4"/>
      <c r="G29" s="65"/>
    </row>
    <row r="30" spans="1:7">
      <c r="A30" s="70" t="s">
        <v>250</v>
      </c>
      <c r="B30" s="4"/>
      <c r="C30" s="4"/>
      <c r="D30" s="4"/>
      <c r="E30" s="4"/>
      <c r="F30" s="4"/>
      <c r="G30" s="65"/>
    </row>
    <row r="31" spans="1:7">
      <c r="A31" s="69" t="s">
        <v>251</v>
      </c>
      <c r="B31" s="4"/>
      <c r="C31" s="4"/>
      <c r="D31" s="4"/>
      <c r="E31" s="4"/>
      <c r="F31" s="4"/>
      <c r="G31" s="65"/>
    </row>
    <row r="32" spans="1:7">
      <c r="A32" s="69" t="s">
        <v>252</v>
      </c>
      <c r="B32" s="4"/>
      <c r="C32" s="4"/>
      <c r="D32" s="4"/>
      <c r="E32" s="4"/>
      <c r="F32" s="4"/>
      <c r="G32" s="65"/>
    </row>
    <row r="33" spans="1:7">
      <c r="A33" s="70" t="s">
        <v>253</v>
      </c>
      <c r="B33" s="4"/>
      <c r="C33" s="4"/>
      <c r="D33" s="4"/>
      <c r="E33" s="4"/>
      <c r="F33" s="4"/>
      <c r="G33" s="65"/>
    </row>
    <row r="34" spans="1:7">
      <c r="A34" s="69" t="s">
        <v>254</v>
      </c>
      <c r="B34" s="4"/>
      <c r="C34" s="4"/>
      <c r="D34" s="4"/>
      <c r="E34" s="4"/>
      <c r="F34" s="4"/>
      <c r="G34" s="65"/>
    </row>
    <row r="35" spans="1:7">
      <c r="A35" s="70" t="s">
        <v>255</v>
      </c>
      <c r="B35" s="4"/>
      <c r="C35" s="4"/>
      <c r="D35" s="4"/>
      <c r="E35" s="4"/>
      <c r="F35" s="4"/>
      <c r="G35" s="65"/>
    </row>
    <row r="36" spans="1:7">
      <c r="A36" s="70" t="s">
        <v>256</v>
      </c>
      <c r="B36" s="4"/>
      <c r="C36" s="4"/>
      <c r="D36" s="4"/>
      <c r="E36" s="4"/>
      <c r="F36" s="4"/>
      <c r="G36" s="65"/>
    </row>
    <row r="37" spans="1:7">
      <c r="A37" s="71" t="s">
        <v>257</v>
      </c>
      <c r="B37" s="119">
        <f t="shared" ref="B37:G37" si="0">SUM(B5:B13)+B25+B31+B32+B34</f>
        <v>25112640</v>
      </c>
      <c r="C37" s="119">
        <f t="shared" si="0"/>
        <v>978600</v>
      </c>
      <c r="D37" s="119">
        <f t="shared" si="0"/>
        <v>26091240</v>
      </c>
      <c r="E37" s="119">
        <f t="shared" si="0"/>
        <v>13049236.789999999</v>
      </c>
      <c r="F37" s="119">
        <f t="shared" si="0"/>
        <v>13049236.789999999</v>
      </c>
      <c r="G37" s="120">
        <f t="shared" si="0"/>
        <v>-12063403.210000001</v>
      </c>
    </row>
    <row r="38" spans="1:7">
      <c r="A38" s="71" t="s">
        <v>258</v>
      </c>
      <c r="B38" s="99"/>
      <c r="C38" s="99"/>
      <c r="D38" s="99"/>
      <c r="E38" s="99"/>
      <c r="F38" s="99"/>
      <c r="G38" s="120">
        <f>IF((F37-B37)&lt;0,0,(F37-B37))</f>
        <v>0</v>
      </c>
    </row>
    <row r="39" spans="1:7" ht="5.0999999999999996" customHeight="1">
      <c r="A39" s="72"/>
      <c r="B39" s="99"/>
      <c r="C39" s="99"/>
      <c r="D39" s="99"/>
      <c r="E39" s="99"/>
      <c r="F39" s="99"/>
      <c r="G39" s="121"/>
    </row>
    <row r="40" spans="1:7">
      <c r="A40" s="71" t="s">
        <v>259</v>
      </c>
      <c r="B40" s="4"/>
      <c r="C40" s="4"/>
      <c r="D40" s="4"/>
      <c r="E40" s="4"/>
      <c r="F40" s="4"/>
      <c r="G40" s="65"/>
    </row>
    <row r="41" spans="1:7">
      <c r="A41" s="69" t="s">
        <v>260</v>
      </c>
      <c r="B41" s="4"/>
      <c r="C41" s="4"/>
      <c r="D41" s="4"/>
      <c r="E41" s="4"/>
      <c r="F41" s="4"/>
      <c r="G41" s="65"/>
    </row>
    <row r="42" spans="1:7">
      <c r="A42" s="70" t="s">
        <v>261</v>
      </c>
      <c r="B42" s="4"/>
      <c r="C42" s="4"/>
      <c r="D42" s="4"/>
      <c r="E42" s="4"/>
      <c r="F42" s="4"/>
      <c r="G42" s="65"/>
    </row>
    <row r="43" spans="1:7">
      <c r="A43" s="70" t="s">
        <v>262</v>
      </c>
      <c r="B43" s="4"/>
      <c r="C43" s="4"/>
      <c r="D43" s="4"/>
      <c r="E43" s="4"/>
      <c r="F43" s="4"/>
      <c r="G43" s="65"/>
    </row>
    <row r="44" spans="1:7">
      <c r="A44" s="70" t="s">
        <v>263</v>
      </c>
      <c r="B44" s="4"/>
      <c r="C44" s="4"/>
      <c r="D44" s="4"/>
      <c r="E44" s="4"/>
      <c r="F44" s="4"/>
      <c r="G44" s="65"/>
    </row>
    <row r="45" spans="1:7" ht="22.5">
      <c r="A45" s="73" t="s">
        <v>264</v>
      </c>
      <c r="B45" s="4"/>
      <c r="C45" s="4"/>
      <c r="D45" s="4"/>
      <c r="E45" s="4"/>
      <c r="F45" s="4"/>
      <c r="G45" s="65"/>
    </row>
    <row r="46" spans="1:7">
      <c r="A46" s="70" t="s">
        <v>265</v>
      </c>
      <c r="B46" s="4"/>
      <c r="C46" s="4"/>
      <c r="D46" s="4"/>
      <c r="E46" s="4"/>
      <c r="F46" s="4"/>
      <c r="G46" s="65"/>
    </row>
    <row r="47" spans="1:7">
      <c r="A47" s="70" t="s">
        <v>266</v>
      </c>
      <c r="B47" s="4"/>
      <c r="C47" s="4"/>
      <c r="D47" s="4"/>
      <c r="E47" s="4"/>
      <c r="F47" s="4"/>
      <c r="G47" s="65"/>
    </row>
    <row r="48" spans="1:7">
      <c r="A48" s="70" t="s">
        <v>267</v>
      </c>
      <c r="B48" s="4"/>
      <c r="C48" s="4"/>
      <c r="D48" s="4"/>
      <c r="E48" s="4"/>
      <c r="F48" s="4"/>
      <c r="G48" s="65"/>
    </row>
    <row r="49" spans="1:7">
      <c r="A49" s="70" t="s">
        <v>268</v>
      </c>
      <c r="B49" s="4"/>
      <c r="C49" s="4"/>
      <c r="D49" s="4"/>
      <c r="E49" s="4"/>
      <c r="F49" s="4"/>
      <c r="G49" s="65"/>
    </row>
    <row r="50" spans="1:7">
      <c r="A50" s="69" t="s">
        <v>269</v>
      </c>
      <c r="B50" s="4"/>
      <c r="C50" s="4"/>
      <c r="D50" s="4"/>
      <c r="E50" s="4"/>
      <c r="F50" s="4"/>
      <c r="G50" s="65"/>
    </row>
    <row r="51" spans="1:7">
      <c r="A51" s="70" t="s">
        <v>270</v>
      </c>
      <c r="B51" s="4"/>
      <c r="C51" s="4"/>
      <c r="D51" s="4"/>
      <c r="E51" s="4"/>
      <c r="F51" s="4"/>
      <c r="G51" s="65"/>
    </row>
    <row r="52" spans="1:7">
      <c r="A52" s="70" t="s">
        <v>271</v>
      </c>
      <c r="B52" s="4"/>
      <c r="C52" s="4"/>
      <c r="D52" s="4"/>
      <c r="E52" s="4"/>
      <c r="F52" s="4"/>
      <c r="G52" s="65"/>
    </row>
    <row r="53" spans="1:7">
      <c r="A53" s="70" t="s">
        <v>272</v>
      </c>
      <c r="B53" s="4"/>
      <c r="C53" s="4"/>
      <c r="D53" s="4"/>
      <c r="E53" s="4"/>
      <c r="F53" s="4"/>
      <c r="G53" s="65"/>
    </row>
    <row r="54" spans="1:7">
      <c r="A54" s="70" t="s">
        <v>273</v>
      </c>
      <c r="B54" s="4"/>
      <c r="C54" s="4"/>
      <c r="D54" s="4"/>
      <c r="E54" s="4"/>
      <c r="F54" s="4"/>
      <c r="G54" s="65"/>
    </row>
    <row r="55" spans="1:7">
      <c r="A55" s="69" t="s">
        <v>274</v>
      </c>
      <c r="B55" s="4"/>
      <c r="C55" s="4"/>
      <c r="D55" s="4"/>
      <c r="E55" s="4"/>
      <c r="F55" s="4"/>
      <c r="G55" s="65"/>
    </row>
    <row r="56" spans="1:7">
      <c r="A56" s="70" t="s">
        <v>275</v>
      </c>
      <c r="B56" s="4"/>
      <c r="C56" s="4"/>
      <c r="D56" s="4"/>
      <c r="E56" s="4"/>
      <c r="F56" s="4"/>
      <c r="G56" s="65"/>
    </row>
    <row r="57" spans="1:7">
      <c r="A57" s="70" t="s">
        <v>276</v>
      </c>
      <c r="B57" s="4"/>
      <c r="C57" s="4"/>
      <c r="D57" s="4"/>
      <c r="E57" s="4"/>
      <c r="F57" s="4"/>
      <c r="G57" s="65"/>
    </row>
    <row r="58" spans="1:7">
      <c r="A58" s="69" t="s">
        <v>277</v>
      </c>
      <c r="B58" s="4"/>
      <c r="C58" s="4"/>
      <c r="D58" s="4"/>
      <c r="E58" s="4"/>
      <c r="F58" s="4"/>
      <c r="G58" s="65"/>
    </row>
    <row r="59" spans="1:7">
      <c r="A59" s="69" t="s">
        <v>278</v>
      </c>
      <c r="B59" s="4"/>
      <c r="C59" s="4"/>
      <c r="D59" s="4"/>
      <c r="E59" s="4"/>
      <c r="F59" s="4"/>
      <c r="G59" s="65"/>
    </row>
    <row r="60" spans="1:7">
      <c r="A60" s="71" t="s">
        <v>279</v>
      </c>
      <c r="B60" s="119"/>
      <c r="C60" s="119"/>
      <c r="D60" s="119"/>
      <c r="E60" s="119"/>
      <c r="F60" s="119"/>
      <c r="G60" s="120"/>
    </row>
    <row r="61" spans="1:7" ht="5.0999999999999996" customHeight="1">
      <c r="A61" s="72"/>
      <c r="B61" s="99"/>
      <c r="C61" s="99"/>
      <c r="D61" s="99"/>
      <c r="E61" s="99"/>
      <c r="F61" s="99"/>
      <c r="G61" s="121"/>
    </row>
    <row r="62" spans="1:7">
      <c r="A62" s="71" t="s">
        <v>280</v>
      </c>
      <c r="B62" s="119">
        <f>SUM(B63)</f>
        <v>0</v>
      </c>
      <c r="C62" s="119">
        <f t="shared" ref="C62:G62" si="1">SUM(C63)</f>
        <v>0</v>
      </c>
      <c r="D62" s="119">
        <f t="shared" si="1"/>
        <v>0</v>
      </c>
      <c r="E62" s="119">
        <f t="shared" si="1"/>
        <v>0</v>
      </c>
      <c r="F62" s="119">
        <f t="shared" si="1"/>
        <v>0</v>
      </c>
      <c r="G62" s="120">
        <f t="shared" si="1"/>
        <v>0</v>
      </c>
    </row>
    <row r="63" spans="1:7">
      <c r="A63" s="69" t="s">
        <v>281</v>
      </c>
      <c r="B63" s="99">
        <v>0</v>
      </c>
      <c r="C63" s="99">
        <v>0</v>
      </c>
      <c r="D63" s="99">
        <f t="shared" ref="D63" si="2">B63+C63</f>
        <v>0</v>
      </c>
      <c r="E63" s="99">
        <v>0</v>
      </c>
      <c r="F63" s="99">
        <v>0</v>
      </c>
      <c r="G63" s="121">
        <f>F63-B63</f>
        <v>0</v>
      </c>
    </row>
    <row r="64" spans="1:7" ht="5.0999999999999996" customHeight="1">
      <c r="A64" s="72"/>
      <c r="B64" s="99"/>
      <c r="C64" s="99"/>
      <c r="D64" s="99"/>
      <c r="E64" s="99"/>
      <c r="F64" s="99"/>
      <c r="G64" s="121"/>
    </row>
    <row r="65" spans="1:8">
      <c r="A65" s="71" t="s">
        <v>282</v>
      </c>
      <c r="B65" s="119">
        <f t="shared" ref="B65:G65" si="3">B37+B60+B62</f>
        <v>25112640</v>
      </c>
      <c r="C65" s="119">
        <f t="shared" si="3"/>
        <v>978600</v>
      </c>
      <c r="D65" s="119">
        <f t="shared" si="3"/>
        <v>26091240</v>
      </c>
      <c r="E65" s="119">
        <f t="shared" si="3"/>
        <v>13049236.789999999</v>
      </c>
      <c r="F65" s="119">
        <f t="shared" si="3"/>
        <v>13049236.789999999</v>
      </c>
      <c r="G65" s="120">
        <f t="shared" si="3"/>
        <v>-12063403.210000001</v>
      </c>
    </row>
    <row r="66" spans="1:8" ht="5.0999999999999996" customHeight="1">
      <c r="A66" s="72"/>
      <c r="B66" s="4"/>
      <c r="C66" s="4"/>
      <c r="D66" s="4"/>
      <c r="E66" s="4"/>
      <c r="F66" s="4"/>
      <c r="G66" s="65"/>
    </row>
    <row r="67" spans="1:8">
      <c r="A67" s="71" t="s">
        <v>283</v>
      </c>
      <c r="B67" s="4"/>
      <c r="C67" s="4"/>
      <c r="D67" s="4"/>
      <c r="E67" s="4"/>
      <c r="F67" s="4"/>
      <c r="G67" s="65"/>
    </row>
    <row r="68" spans="1:8">
      <c r="A68" s="69" t="s">
        <v>284</v>
      </c>
      <c r="B68" s="4"/>
      <c r="C68" s="4"/>
      <c r="D68" s="4"/>
      <c r="E68" s="4"/>
      <c r="F68" s="4"/>
      <c r="G68" s="65"/>
    </row>
    <row r="69" spans="1:8">
      <c r="A69" s="69" t="s">
        <v>285</v>
      </c>
      <c r="B69" s="4"/>
      <c r="C69" s="4"/>
      <c r="D69" s="4"/>
      <c r="E69" s="4"/>
      <c r="F69" s="4"/>
      <c r="G69" s="65"/>
    </row>
    <row r="70" spans="1:8">
      <c r="A70" s="122" t="s">
        <v>286</v>
      </c>
      <c r="B70" s="3">
        <f>B68+B69</f>
        <v>0</v>
      </c>
      <c r="C70" s="3">
        <f t="shared" ref="C70:G70" si="4">C68+C69</f>
        <v>0</v>
      </c>
      <c r="D70" s="3">
        <f t="shared" si="4"/>
        <v>0</v>
      </c>
      <c r="E70" s="3">
        <f t="shared" si="4"/>
        <v>0</v>
      </c>
      <c r="F70" s="3">
        <f t="shared" si="4"/>
        <v>0</v>
      </c>
      <c r="G70" s="64">
        <f t="shared" si="4"/>
        <v>0</v>
      </c>
    </row>
    <row r="71" spans="1:8" ht="5.0999999999999996" customHeight="1" thickBot="1">
      <c r="A71" s="123"/>
      <c r="B71" s="66"/>
      <c r="C71" s="66"/>
      <c r="D71" s="66"/>
      <c r="E71" s="66"/>
      <c r="F71" s="66"/>
      <c r="G71" s="67"/>
    </row>
    <row r="73" spans="1:8" ht="15">
      <c r="A73" t="s">
        <v>182</v>
      </c>
      <c r="B73" s="85"/>
      <c r="C73" s="45"/>
      <c r="D73" s="45"/>
    </row>
    <row r="74" spans="1:8" ht="15">
      <c r="A74" s="45"/>
      <c r="B74" s="45"/>
      <c r="C74" s="45"/>
      <c r="D74" s="45"/>
    </row>
    <row r="75" spans="1:8" ht="15">
      <c r="A75" s="45"/>
      <c r="B75" s="45"/>
      <c r="C75" s="45"/>
      <c r="D75" s="45"/>
    </row>
    <row r="76" spans="1:8" ht="15">
      <c r="A76" s="60" t="s">
        <v>643</v>
      </c>
      <c r="B76" s="60" t="s">
        <v>644</v>
      </c>
      <c r="C76" s="45"/>
      <c r="D76" s="60"/>
      <c r="F76" s="45" t="s">
        <v>645</v>
      </c>
      <c r="H76" s="45"/>
    </row>
    <row r="77" spans="1:8" ht="15">
      <c r="A77" s="60"/>
      <c r="B77" s="60"/>
      <c r="C77" s="45"/>
      <c r="D77" s="60"/>
      <c r="F77" s="45"/>
      <c r="G77" s="45"/>
      <c r="H77" s="45"/>
    </row>
    <row r="78" spans="1:8" ht="15">
      <c r="A78" s="60"/>
      <c r="B78" s="60"/>
      <c r="C78" s="45"/>
      <c r="D78" s="60"/>
      <c r="E78" s="45" t="s">
        <v>646</v>
      </c>
      <c r="F78" s="45"/>
      <c r="G78" s="45"/>
    </row>
    <row r="79" spans="1:8" ht="15">
      <c r="A79" s="60" t="s">
        <v>430</v>
      </c>
      <c r="B79" s="60" t="s">
        <v>647</v>
      </c>
      <c r="C79" s="45"/>
      <c r="D79" s="6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3"/>
  <sheetViews>
    <sheetView zoomScaleNormal="100" workbookViewId="0">
      <selection activeCell="A4" sqref="A4:H155"/>
    </sheetView>
  </sheetViews>
  <sheetFormatPr baseColWidth="10" defaultRowHeight="12.75"/>
  <cols>
    <col min="1" max="1" width="4.140625" style="79" customWidth="1"/>
    <col min="2" max="2" width="77.85546875" style="79" customWidth="1"/>
    <col min="3" max="8" width="14.42578125" style="79" customWidth="1"/>
    <col min="9" max="16384" width="11.42578125" style="79"/>
  </cols>
  <sheetData>
    <row r="1" spans="1:8" ht="45.95" customHeight="1">
      <c r="A1" s="174" t="s">
        <v>441</v>
      </c>
      <c r="B1" s="175"/>
      <c r="C1" s="175"/>
      <c r="D1" s="175"/>
      <c r="E1" s="175"/>
      <c r="F1" s="175"/>
      <c r="G1" s="175"/>
      <c r="H1" s="176"/>
    </row>
    <row r="2" spans="1:8">
      <c r="A2" s="174"/>
      <c r="B2" s="178"/>
      <c r="C2" s="177" t="s">
        <v>295</v>
      </c>
      <c r="D2" s="177"/>
      <c r="E2" s="177"/>
      <c r="F2" s="177"/>
      <c r="G2" s="177"/>
      <c r="H2" s="124"/>
    </row>
    <row r="3" spans="1:8" ht="23.25" thickBot="1">
      <c r="A3" s="179" t="s">
        <v>0</v>
      </c>
      <c r="B3" s="180"/>
      <c r="C3" s="124" t="s">
        <v>298</v>
      </c>
      <c r="D3" s="208" t="s">
        <v>321</v>
      </c>
      <c r="E3" s="124" t="s">
        <v>322</v>
      </c>
      <c r="F3" s="124" t="s">
        <v>184</v>
      </c>
      <c r="G3" s="124" t="s">
        <v>442</v>
      </c>
      <c r="H3" s="209" t="s">
        <v>323</v>
      </c>
    </row>
    <row r="4" spans="1:8">
      <c r="A4" s="210" t="s">
        <v>443</v>
      </c>
      <c r="B4" s="211"/>
      <c r="C4" s="212">
        <f>C5+C13+C23+C33+C43+C53+C57+C66+C70</f>
        <v>25112640</v>
      </c>
      <c r="D4" s="212">
        <f t="shared" ref="D4:H4" si="0">D5+D13+D23+D33+D43+D53+D57+D66+D70</f>
        <v>978599.99999999988</v>
      </c>
      <c r="E4" s="212">
        <f t="shared" si="0"/>
        <v>26091239.999999996</v>
      </c>
      <c r="F4" s="212">
        <f t="shared" si="0"/>
        <v>11028337.350000001</v>
      </c>
      <c r="G4" s="212">
        <f t="shared" si="0"/>
        <v>10773317.890000001</v>
      </c>
      <c r="H4" s="213">
        <f t="shared" si="0"/>
        <v>15062902.649999999</v>
      </c>
    </row>
    <row r="5" spans="1:8">
      <c r="A5" s="214" t="s">
        <v>444</v>
      </c>
      <c r="B5" s="171"/>
      <c r="C5" s="80">
        <v>11443193.68</v>
      </c>
      <c r="D5" s="80">
        <v>195413.43000000002</v>
      </c>
      <c r="E5" s="80">
        <v>11638607.109999999</v>
      </c>
      <c r="F5" s="80">
        <v>4161947.7100000004</v>
      </c>
      <c r="G5" s="80">
        <v>4161947.7100000004</v>
      </c>
      <c r="H5" s="215">
        <v>7476659.3999999985</v>
      </c>
    </row>
    <row r="6" spans="1:8">
      <c r="A6" s="216" t="s">
        <v>445</v>
      </c>
      <c r="B6" s="81" t="s">
        <v>446</v>
      </c>
      <c r="C6" s="82">
        <v>6505567.4199999999</v>
      </c>
      <c r="D6" s="82">
        <v>-116304.39</v>
      </c>
      <c r="E6" s="82">
        <v>6389263.0300000003</v>
      </c>
      <c r="F6" s="82">
        <v>2541826.96</v>
      </c>
      <c r="G6" s="82">
        <v>2541826.96</v>
      </c>
      <c r="H6" s="217">
        <v>3847436.0700000003</v>
      </c>
    </row>
    <row r="7" spans="1:8">
      <c r="A7" s="216" t="s">
        <v>447</v>
      </c>
      <c r="B7" s="81" t="s">
        <v>448</v>
      </c>
      <c r="C7" s="82">
        <v>0</v>
      </c>
      <c r="D7" s="82">
        <v>153014.39000000001</v>
      </c>
      <c r="E7" s="82">
        <v>153014.39000000001</v>
      </c>
      <c r="F7" s="82">
        <v>137191.49</v>
      </c>
      <c r="G7" s="82">
        <v>137191.49</v>
      </c>
      <c r="H7" s="217">
        <v>15822.900000000023</v>
      </c>
    </row>
    <row r="8" spans="1:8">
      <c r="A8" s="216" t="s">
        <v>449</v>
      </c>
      <c r="B8" s="81" t="s">
        <v>450</v>
      </c>
      <c r="C8" s="82">
        <v>1888918.83</v>
      </c>
      <c r="D8" s="82">
        <v>19875.68</v>
      </c>
      <c r="E8" s="82">
        <v>1908794.51</v>
      </c>
      <c r="F8" s="82">
        <v>336346.92</v>
      </c>
      <c r="G8" s="82">
        <v>336346.92</v>
      </c>
      <c r="H8" s="217">
        <v>1572447.59</v>
      </c>
    </row>
    <row r="9" spans="1:8">
      <c r="A9" s="216" t="s">
        <v>451</v>
      </c>
      <c r="B9" s="81" t="s">
        <v>452</v>
      </c>
      <c r="C9" s="82">
        <v>1284092.54</v>
      </c>
      <c r="D9" s="82">
        <v>84094.15</v>
      </c>
      <c r="E9" s="82">
        <v>1368186.69</v>
      </c>
      <c r="F9" s="82">
        <v>592090.91</v>
      </c>
      <c r="G9" s="82">
        <v>592090.91</v>
      </c>
      <c r="H9" s="217">
        <v>776095.77999999991</v>
      </c>
    </row>
    <row r="10" spans="1:8">
      <c r="A10" s="216" t="s">
        <v>453</v>
      </c>
      <c r="B10" s="81" t="s">
        <v>454</v>
      </c>
      <c r="C10" s="82">
        <v>1764614.89</v>
      </c>
      <c r="D10" s="82">
        <v>54733.599999999999</v>
      </c>
      <c r="E10" s="82">
        <v>1819348.49</v>
      </c>
      <c r="F10" s="82">
        <v>554491.43000000005</v>
      </c>
      <c r="G10" s="82">
        <v>554491.43000000005</v>
      </c>
      <c r="H10" s="217">
        <v>1264857.06</v>
      </c>
    </row>
    <row r="11" spans="1:8">
      <c r="A11" s="216" t="s">
        <v>455</v>
      </c>
      <c r="B11" s="81" t="s">
        <v>456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217">
        <v>0</v>
      </c>
    </row>
    <row r="12" spans="1:8">
      <c r="A12" s="216" t="s">
        <v>457</v>
      </c>
      <c r="B12" s="81" t="s">
        <v>458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217">
        <v>0</v>
      </c>
    </row>
    <row r="13" spans="1:8">
      <c r="A13" s="214" t="s">
        <v>459</v>
      </c>
      <c r="B13" s="171"/>
      <c r="C13" s="80">
        <v>2248964.81</v>
      </c>
      <c r="D13" s="80">
        <v>-13608.89</v>
      </c>
      <c r="E13" s="80">
        <v>2235355.92</v>
      </c>
      <c r="F13" s="80">
        <v>731181</v>
      </c>
      <c r="G13" s="80">
        <v>585492.03</v>
      </c>
      <c r="H13" s="215">
        <v>1504174.92</v>
      </c>
    </row>
    <row r="14" spans="1:8">
      <c r="A14" s="216" t="s">
        <v>460</v>
      </c>
      <c r="B14" s="81" t="s">
        <v>461</v>
      </c>
      <c r="C14" s="82">
        <v>243440.7</v>
      </c>
      <c r="D14" s="82">
        <v>-55.84</v>
      </c>
      <c r="E14" s="82">
        <v>243384.86000000002</v>
      </c>
      <c r="F14" s="82">
        <v>91547.58</v>
      </c>
      <c r="G14" s="82">
        <v>90783.8</v>
      </c>
      <c r="H14" s="217">
        <v>151837.28000000003</v>
      </c>
    </row>
    <row r="15" spans="1:8">
      <c r="A15" s="216" t="s">
        <v>462</v>
      </c>
      <c r="B15" s="81" t="s">
        <v>463</v>
      </c>
      <c r="C15" s="82">
        <v>25000</v>
      </c>
      <c r="D15" s="82">
        <v>20055.84</v>
      </c>
      <c r="E15" s="82">
        <v>45055.839999999997</v>
      </c>
      <c r="F15" s="82">
        <v>42896.3</v>
      </c>
      <c r="G15" s="82">
        <v>42329.3</v>
      </c>
      <c r="H15" s="217">
        <v>2159.5399999999936</v>
      </c>
    </row>
    <row r="16" spans="1:8">
      <c r="A16" s="216" t="s">
        <v>464</v>
      </c>
      <c r="B16" s="81" t="s">
        <v>465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217">
        <v>0</v>
      </c>
    </row>
    <row r="17" spans="1:8">
      <c r="A17" s="216" t="s">
        <v>466</v>
      </c>
      <c r="B17" s="81" t="s">
        <v>467</v>
      </c>
      <c r="C17" s="82">
        <v>1158374.1100000001</v>
      </c>
      <c r="D17" s="82">
        <v>-33608.89</v>
      </c>
      <c r="E17" s="82">
        <v>1124765.2200000002</v>
      </c>
      <c r="F17" s="82">
        <v>315996.19</v>
      </c>
      <c r="G17" s="82">
        <v>292096.19</v>
      </c>
      <c r="H17" s="217">
        <v>808769.03000000026</v>
      </c>
    </row>
    <row r="18" spans="1:8">
      <c r="A18" s="216" t="s">
        <v>468</v>
      </c>
      <c r="B18" s="81" t="s">
        <v>469</v>
      </c>
      <c r="C18" s="82">
        <v>180000</v>
      </c>
      <c r="D18" s="82">
        <v>0</v>
      </c>
      <c r="E18" s="82">
        <v>180000</v>
      </c>
      <c r="F18" s="82">
        <v>157342.10999999999</v>
      </c>
      <c r="G18" s="82">
        <v>77478.11</v>
      </c>
      <c r="H18" s="217">
        <v>22657.890000000014</v>
      </c>
    </row>
    <row r="19" spans="1:8">
      <c r="A19" s="216" t="s">
        <v>470</v>
      </c>
      <c r="B19" s="81" t="s">
        <v>471</v>
      </c>
      <c r="C19" s="82">
        <v>371900</v>
      </c>
      <c r="D19" s="82">
        <v>0</v>
      </c>
      <c r="E19" s="82">
        <v>371900</v>
      </c>
      <c r="F19" s="82">
        <v>122493.65</v>
      </c>
      <c r="G19" s="82">
        <v>81899.460000000006</v>
      </c>
      <c r="H19" s="217">
        <v>249406.35</v>
      </c>
    </row>
    <row r="20" spans="1:8">
      <c r="A20" s="216" t="s">
        <v>472</v>
      </c>
      <c r="B20" s="81" t="s">
        <v>473</v>
      </c>
      <c r="C20" s="82">
        <v>66700</v>
      </c>
      <c r="D20" s="82">
        <v>0</v>
      </c>
      <c r="E20" s="82">
        <v>66700</v>
      </c>
      <c r="F20" s="82">
        <v>0</v>
      </c>
      <c r="G20" s="82">
        <v>0</v>
      </c>
      <c r="H20" s="217">
        <v>66700</v>
      </c>
    </row>
    <row r="21" spans="1:8">
      <c r="A21" s="216" t="s">
        <v>474</v>
      </c>
      <c r="B21" s="81" t="s">
        <v>475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217">
        <v>0</v>
      </c>
    </row>
    <row r="22" spans="1:8">
      <c r="A22" s="216" t="s">
        <v>476</v>
      </c>
      <c r="B22" s="81" t="s">
        <v>477</v>
      </c>
      <c r="C22" s="82">
        <v>203550</v>
      </c>
      <c r="D22" s="82">
        <v>0</v>
      </c>
      <c r="E22" s="82">
        <v>203550</v>
      </c>
      <c r="F22" s="82">
        <v>905.17</v>
      </c>
      <c r="G22" s="82">
        <v>905.17</v>
      </c>
      <c r="H22" s="217">
        <v>202644.83</v>
      </c>
    </row>
    <row r="23" spans="1:8">
      <c r="A23" s="214" t="s">
        <v>478</v>
      </c>
      <c r="B23" s="171"/>
      <c r="C23" s="80">
        <v>9893981.5099999998</v>
      </c>
      <c r="D23" s="80">
        <v>-812719.23</v>
      </c>
      <c r="E23" s="80">
        <v>9081262.2799999993</v>
      </c>
      <c r="F23" s="80">
        <v>4893788.8199999994</v>
      </c>
      <c r="G23" s="80">
        <v>4784458.33</v>
      </c>
      <c r="H23" s="215">
        <v>4187473.46</v>
      </c>
    </row>
    <row r="24" spans="1:8">
      <c r="A24" s="216" t="s">
        <v>479</v>
      </c>
      <c r="B24" s="81" t="s">
        <v>480</v>
      </c>
      <c r="C24" s="82">
        <v>7862000</v>
      </c>
      <c r="D24" s="82">
        <v>-805172.41</v>
      </c>
      <c r="E24" s="82">
        <v>7056827.5899999999</v>
      </c>
      <c r="F24" s="82">
        <v>4009690.38</v>
      </c>
      <c r="G24" s="82">
        <v>3996867.41</v>
      </c>
      <c r="H24" s="217">
        <v>3047137.21</v>
      </c>
    </row>
    <row r="25" spans="1:8">
      <c r="A25" s="216" t="s">
        <v>481</v>
      </c>
      <c r="B25" s="81" t="s">
        <v>482</v>
      </c>
      <c r="C25" s="82">
        <v>315500</v>
      </c>
      <c r="D25" s="82">
        <v>44555.34</v>
      </c>
      <c r="E25" s="82">
        <v>360055.33999999997</v>
      </c>
      <c r="F25" s="82">
        <v>71040</v>
      </c>
      <c r="G25" s="82">
        <v>49748</v>
      </c>
      <c r="H25" s="217">
        <v>289015.33999999997</v>
      </c>
    </row>
    <row r="26" spans="1:8">
      <c r="A26" s="216" t="s">
        <v>483</v>
      </c>
      <c r="B26" s="81" t="s">
        <v>484</v>
      </c>
      <c r="C26" s="82">
        <v>187000</v>
      </c>
      <c r="D26" s="82">
        <v>-2737.59</v>
      </c>
      <c r="E26" s="82">
        <v>184262.41</v>
      </c>
      <c r="F26" s="82">
        <v>99750.66</v>
      </c>
      <c r="G26" s="82">
        <v>99750.66</v>
      </c>
      <c r="H26" s="217">
        <v>84511.75</v>
      </c>
    </row>
    <row r="27" spans="1:8">
      <c r="A27" s="216" t="s">
        <v>485</v>
      </c>
      <c r="B27" s="81" t="s">
        <v>486</v>
      </c>
      <c r="C27" s="82">
        <v>45000</v>
      </c>
      <c r="D27" s="82">
        <v>0</v>
      </c>
      <c r="E27" s="82">
        <v>45000</v>
      </c>
      <c r="F27" s="82">
        <v>18763.72</v>
      </c>
      <c r="G27" s="82">
        <v>18763.72</v>
      </c>
      <c r="H27" s="217">
        <v>26236.28</v>
      </c>
    </row>
    <row r="28" spans="1:8">
      <c r="A28" s="216" t="s">
        <v>487</v>
      </c>
      <c r="B28" s="81" t="s">
        <v>488</v>
      </c>
      <c r="C28" s="82">
        <v>1062182.31</v>
      </c>
      <c r="D28" s="82">
        <v>-156882.72</v>
      </c>
      <c r="E28" s="82">
        <v>905299.59000000008</v>
      </c>
      <c r="F28" s="82">
        <v>326023.45</v>
      </c>
      <c r="G28" s="82">
        <v>255407.93</v>
      </c>
      <c r="H28" s="217">
        <v>579276.14000000013</v>
      </c>
    </row>
    <row r="29" spans="1:8">
      <c r="A29" s="216" t="s">
        <v>489</v>
      </c>
      <c r="B29" s="81" t="s">
        <v>490</v>
      </c>
      <c r="C29" s="82">
        <v>30000</v>
      </c>
      <c r="D29" s="82">
        <v>0</v>
      </c>
      <c r="E29" s="82">
        <v>30000</v>
      </c>
      <c r="F29" s="82">
        <v>16880</v>
      </c>
      <c r="G29" s="82">
        <v>12280</v>
      </c>
      <c r="H29" s="217">
        <v>13120</v>
      </c>
    </row>
    <row r="30" spans="1:8">
      <c r="A30" s="216" t="s">
        <v>491</v>
      </c>
      <c r="B30" s="81" t="s">
        <v>492</v>
      </c>
      <c r="C30" s="82">
        <v>48500</v>
      </c>
      <c r="D30" s="82">
        <v>0</v>
      </c>
      <c r="E30" s="82">
        <v>48500</v>
      </c>
      <c r="F30" s="82">
        <v>3243.35</v>
      </c>
      <c r="G30" s="82">
        <v>3243.35</v>
      </c>
      <c r="H30" s="217">
        <v>45256.65</v>
      </c>
    </row>
    <row r="31" spans="1:8">
      <c r="A31" s="216" t="s">
        <v>493</v>
      </c>
      <c r="B31" s="81" t="s">
        <v>494</v>
      </c>
      <c r="C31" s="82">
        <v>50000</v>
      </c>
      <c r="D31" s="82">
        <v>0</v>
      </c>
      <c r="E31" s="82">
        <v>50000</v>
      </c>
      <c r="F31" s="82">
        <v>0</v>
      </c>
      <c r="G31" s="82">
        <v>0</v>
      </c>
      <c r="H31" s="217">
        <v>50000</v>
      </c>
    </row>
    <row r="32" spans="1:8">
      <c r="A32" s="216" t="s">
        <v>495</v>
      </c>
      <c r="B32" s="81" t="s">
        <v>496</v>
      </c>
      <c r="C32" s="82">
        <v>293799.2</v>
      </c>
      <c r="D32" s="82">
        <v>107518.15</v>
      </c>
      <c r="E32" s="82">
        <v>401317.35</v>
      </c>
      <c r="F32" s="82">
        <v>348397.26</v>
      </c>
      <c r="G32" s="82">
        <v>348397.26</v>
      </c>
      <c r="H32" s="217">
        <v>52920.089999999967</v>
      </c>
    </row>
    <row r="33" spans="1:8">
      <c r="A33" s="214" t="s">
        <v>497</v>
      </c>
      <c r="B33" s="171"/>
      <c r="C33" s="80">
        <f>SUM(C34:C42)</f>
        <v>0</v>
      </c>
      <c r="D33" s="80">
        <f t="shared" ref="D33:G33" si="1">SUM(D34:D42)</f>
        <v>0</v>
      </c>
      <c r="E33" s="80">
        <f t="shared" si="1"/>
        <v>0</v>
      </c>
      <c r="F33" s="80">
        <f t="shared" si="1"/>
        <v>0</v>
      </c>
      <c r="G33" s="80">
        <f t="shared" si="1"/>
        <v>0</v>
      </c>
      <c r="H33" s="215">
        <f t="shared" ref="H33:H70" si="2">E33-F33</f>
        <v>0</v>
      </c>
    </row>
    <row r="34" spans="1:8">
      <c r="A34" s="216" t="s">
        <v>498</v>
      </c>
      <c r="B34" s="81" t="s">
        <v>499</v>
      </c>
      <c r="C34" s="82"/>
      <c r="D34" s="82"/>
      <c r="E34" s="82">
        <f t="shared" ref="E34:E42" si="3">C34+D34</f>
        <v>0</v>
      </c>
      <c r="F34" s="82"/>
      <c r="G34" s="82"/>
      <c r="H34" s="217">
        <f t="shared" si="2"/>
        <v>0</v>
      </c>
    </row>
    <row r="35" spans="1:8">
      <c r="A35" s="216" t="s">
        <v>500</v>
      </c>
      <c r="B35" s="81" t="s">
        <v>501</v>
      </c>
      <c r="C35" s="82"/>
      <c r="D35" s="82"/>
      <c r="E35" s="82">
        <f t="shared" si="3"/>
        <v>0</v>
      </c>
      <c r="F35" s="82"/>
      <c r="G35" s="82"/>
      <c r="H35" s="217">
        <f t="shared" si="2"/>
        <v>0</v>
      </c>
    </row>
    <row r="36" spans="1:8">
      <c r="A36" s="216" t="s">
        <v>502</v>
      </c>
      <c r="B36" s="81" t="s">
        <v>503</v>
      </c>
      <c r="C36" s="82"/>
      <c r="D36" s="82"/>
      <c r="E36" s="82">
        <f t="shared" si="3"/>
        <v>0</v>
      </c>
      <c r="F36" s="82"/>
      <c r="G36" s="82"/>
      <c r="H36" s="217">
        <f t="shared" si="2"/>
        <v>0</v>
      </c>
    </row>
    <row r="37" spans="1:8">
      <c r="A37" s="216" t="s">
        <v>504</v>
      </c>
      <c r="B37" s="81" t="s">
        <v>505</v>
      </c>
      <c r="C37" s="82"/>
      <c r="D37" s="82"/>
      <c r="E37" s="82">
        <f t="shared" si="3"/>
        <v>0</v>
      </c>
      <c r="F37" s="82"/>
      <c r="G37" s="82"/>
      <c r="H37" s="217">
        <f t="shared" si="2"/>
        <v>0</v>
      </c>
    </row>
    <row r="38" spans="1:8">
      <c r="A38" s="216" t="s">
        <v>506</v>
      </c>
      <c r="B38" s="81" t="s">
        <v>507</v>
      </c>
      <c r="C38" s="82"/>
      <c r="D38" s="82"/>
      <c r="E38" s="82">
        <f t="shared" si="3"/>
        <v>0</v>
      </c>
      <c r="F38" s="82"/>
      <c r="G38" s="82"/>
      <c r="H38" s="217">
        <f t="shared" si="2"/>
        <v>0</v>
      </c>
    </row>
    <row r="39" spans="1:8">
      <c r="A39" s="216" t="s">
        <v>508</v>
      </c>
      <c r="B39" s="81" t="s">
        <v>509</v>
      </c>
      <c r="C39" s="82"/>
      <c r="D39" s="82"/>
      <c r="E39" s="82">
        <f t="shared" si="3"/>
        <v>0</v>
      </c>
      <c r="F39" s="82"/>
      <c r="G39" s="82"/>
      <c r="H39" s="217">
        <f t="shared" si="2"/>
        <v>0</v>
      </c>
    </row>
    <row r="40" spans="1:8">
      <c r="A40" s="218"/>
      <c r="B40" s="81" t="s">
        <v>510</v>
      </c>
      <c r="C40" s="82"/>
      <c r="D40" s="82"/>
      <c r="E40" s="82">
        <f t="shared" si="3"/>
        <v>0</v>
      </c>
      <c r="F40" s="82"/>
      <c r="G40" s="82"/>
      <c r="H40" s="217">
        <f t="shared" si="2"/>
        <v>0</v>
      </c>
    </row>
    <row r="41" spans="1:8">
      <c r="A41" s="218"/>
      <c r="B41" s="81" t="s">
        <v>511</v>
      </c>
      <c r="C41" s="82"/>
      <c r="D41" s="82"/>
      <c r="E41" s="82">
        <f t="shared" si="3"/>
        <v>0</v>
      </c>
      <c r="F41" s="82"/>
      <c r="G41" s="82"/>
      <c r="H41" s="217">
        <f t="shared" si="2"/>
        <v>0</v>
      </c>
    </row>
    <row r="42" spans="1:8">
      <c r="A42" s="216" t="s">
        <v>512</v>
      </c>
      <c r="B42" s="81" t="s">
        <v>513</v>
      </c>
      <c r="C42" s="82"/>
      <c r="D42" s="82"/>
      <c r="E42" s="82">
        <f t="shared" si="3"/>
        <v>0</v>
      </c>
      <c r="F42" s="82"/>
      <c r="G42" s="82"/>
      <c r="H42" s="217">
        <f t="shared" si="2"/>
        <v>0</v>
      </c>
    </row>
    <row r="43" spans="1:8">
      <c r="A43" s="214" t="s">
        <v>514</v>
      </c>
      <c r="B43" s="171"/>
      <c r="C43" s="80">
        <v>1126500</v>
      </c>
      <c r="D43" s="80">
        <v>1690969.3099999998</v>
      </c>
      <c r="E43" s="80">
        <v>2817469.3099999996</v>
      </c>
      <c r="F43" s="80">
        <v>1241419.8199999998</v>
      </c>
      <c r="G43" s="80">
        <v>1241419.8199999998</v>
      </c>
      <c r="H43" s="215">
        <v>1576049.4899999998</v>
      </c>
    </row>
    <row r="44" spans="1:8">
      <c r="A44" s="216" t="s">
        <v>515</v>
      </c>
      <c r="B44" s="81" t="s">
        <v>516</v>
      </c>
      <c r="C44" s="82">
        <v>129500</v>
      </c>
      <c r="D44" s="82">
        <v>-10000</v>
      </c>
      <c r="E44" s="82">
        <v>119500</v>
      </c>
      <c r="F44" s="82">
        <v>16247.41</v>
      </c>
      <c r="G44" s="82">
        <v>16247.41</v>
      </c>
      <c r="H44" s="217">
        <v>103252.59</v>
      </c>
    </row>
    <row r="45" spans="1:8">
      <c r="A45" s="216" t="s">
        <v>517</v>
      </c>
      <c r="B45" s="81" t="s">
        <v>518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217">
        <v>0</v>
      </c>
    </row>
    <row r="46" spans="1:8">
      <c r="A46" s="216" t="s">
        <v>519</v>
      </c>
      <c r="B46" s="81" t="s">
        <v>520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217">
        <v>0</v>
      </c>
    </row>
    <row r="47" spans="1:8">
      <c r="A47" s="216" t="s">
        <v>521</v>
      </c>
      <c r="B47" s="81" t="s">
        <v>522</v>
      </c>
      <c r="C47" s="82">
        <v>800000</v>
      </c>
      <c r="D47" s="82">
        <v>1783772.41</v>
      </c>
      <c r="E47" s="82">
        <v>2583772.41</v>
      </c>
      <c r="F47" s="82">
        <v>1205172.4099999999</v>
      </c>
      <c r="G47" s="82">
        <v>1205172.4099999999</v>
      </c>
      <c r="H47" s="217">
        <v>1378600.0000000002</v>
      </c>
    </row>
    <row r="48" spans="1:8">
      <c r="A48" s="216" t="s">
        <v>523</v>
      </c>
      <c r="B48" s="81" t="s">
        <v>524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217">
        <v>0</v>
      </c>
    </row>
    <row r="49" spans="1:8">
      <c r="A49" s="216" t="s">
        <v>525</v>
      </c>
      <c r="B49" s="81" t="s">
        <v>526</v>
      </c>
      <c r="C49" s="82">
        <v>197000</v>
      </c>
      <c r="D49" s="82">
        <v>-82803.100000000006</v>
      </c>
      <c r="E49" s="82">
        <v>114196.9</v>
      </c>
      <c r="F49" s="82">
        <v>20000</v>
      </c>
      <c r="G49" s="82">
        <v>20000</v>
      </c>
      <c r="H49" s="217">
        <v>94196.9</v>
      </c>
    </row>
    <row r="50" spans="1:8">
      <c r="A50" s="216" t="s">
        <v>527</v>
      </c>
      <c r="B50" s="81" t="s">
        <v>528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217">
        <v>0</v>
      </c>
    </row>
    <row r="51" spans="1:8">
      <c r="A51" s="216" t="s">
        <v>529</v>
      </c>
      <c r="B51" s="81" t="s">
        <v>530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217">
        <v>0</v>
      </c>
    </row>
    <row r="52" spans="1:8">
      <c r="A52" s="216" t="s">
        <v>531</v>
      </c>
      <c r="B52" s="81" t="s">
        <v>532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217">
        <v>0</v>
      </c>
    </row>
    <row r="53" spans="1:8">
      <c r="A53" s="214" t="s">
        <v>533</v>
      </c>
      <c r="B53" s="171"/>
      <c r="C53" s="80">
        <v>400000</v>
      </c>
      <c r="D53" s="80">
        <v>-81454.62</v>
      </c>
      <c r="E53" s="80">
        <v>318545.38</v>
      </c>
      <c r="F53" s="80">
        <v>0</v>
      </c>
      <c r="G53" s="80">
        <v>0</v>
      </c>
      <c r="H53" s="215">
        <v>318545.38</v>
      </c>
    </row>
    <row r="54" spans="1:8">
      <c r="A54" s="216" t="s">
        <v>534</v>
      </c>
      <c r="B54" s="81" t="s">
        <v>535</v>
      </c>
      <c r="C54" s="82">
        <v>400000</v>
      </c>
      <c r="D54" s="82">
        <v>-81454.62</v>
      </c>
      <c r="E54" s="82">
        <v>318545.38</v>
      </c>
      <c r="F54" s="82">
        <v>0</v>
      </c>
      <c r="G54" s="82">
        <v>0</v>
      </c>
      <c r="H54" s="217">
        <v>318545.38</v>
      </c>
    </row>
    <row r="55" spans="1:8">
      <c r="A55" s="216" t="s">
        <v>536</v>
      </c>
      <c r="B55" s="81" t="s">
        <v>537</v>
      </c>
      <c r="C55" s="82"/>
      <c r="D55" s="82"/>
      <c r="E55" s="82">
        <f t="shared" ref="E55:E56" si="4">C55+D55</f>
        <v>0</v>
      </c>
      <c r="F55" s="82"/>
      <c r="G55" s="82"/>
      <c r="H55" s="217">
        <f t="shared" si="2"/>
        <v>0</v>
      </c>
    </row>
    <row r="56" spans="1:8">
      <c r="A56" s="216" t="s">
        <v>538</v>
      </c>
      <c r="B56" s="81" t="s">
        <v>539</v>
      </c>
      <c r="C56" s="82"/>
      <c r="D56" s="82"/>
      <c r="E56" s="82">
        <f t="shared" si="4"/>
        <v>0</v>
      </c>
      <c r="F56" s="82"/>
      <c r="G56" s="82"/>
      <c r="H56" s="217">
        <f t="shared" si="2"/>
        <v>0</v>
      </c>
    </row>
    <row r="57" spans="1:8">
      <c r="A57" s="214" t="s">
        <v>540</v>
      </c>
      <c r="B57" s="171"/>
      <c r="C57" s="80">
        <f>SUM(C58:C65)</f>
        <v>0</v>
      </c>
      <c r="D57" s="80">
        <f t="shared" ref="D57:G57" si="5">SUM(D58:D65)</f>
        <v>0</v>
      </c>
      <c r="E57" s="80">
        <f t="shared" si="5"/>
        <v>0</v>
      </c>
      <c r="F57" s="80">
        <f t="shared" si="5"/>
        <v>0</v>
      </c>
      <c r="G57" s="80">
        <f t="shared" si="5"/>
        <v>0</v>
      </c>
      <c r="H57" s="215">
        <f t="shared" si="2"/>
        <v>0</v>
      </c>
    </row>
    <row r="58" spans="1:8">
      <c r="A58" s="216" t="s">
        <v>541</v>
      </c>
      <c r="B58" s="81" t="s">
        <v>542</v>
      </c>
      <c r="C58" s="82"/>
      <c r="D58" s="82"/>
      <c r="E58" s="82">
        <f t="shared" ref="E58:E65" si="6">C58+D58</f>
        <v>0</v>
      </c>
      <c r="F58" s="82"/>
      <c r="G58" s="82"/>
      <c r="H58" s="217">
        <f t="shared" si="2"/>
        <v>0</v>
      </c>
    </row>
    <row r="59" spans="1:8">
      <c r="A59" s="216" t="s">
        <v>543</v>
      </c>
      <c r="B59" s="81" t="s">
        <v>544</v>
      </c>
      <c r="C59" s="82"/>
      <c r="D59" s="82"/>
      <c r="E59" s="82">
        <f t="shared" si="6"/>
        <v>0</v>
      </c>
      <c r="F59" s="82"/>
      <c r="G59" s="82"/>
      <c r="H59" s="217">
        <f t="shared" si="2"/>
        <v>0</v>
      </c>
    </row>
    <row r="60" spans="1:8">
      <c r="A60" s="216" t="s">
        <v>545</v>
      </c>
      <c r="B60" s="81" t="s">
        <v>546</v>
      </c>
      <c r="C60" s="82"/>
      <c r="D60" s="82"/>
      <c r="E60" s="82">
        <f t="shared" si="6"/>
        <v>0</v>
      </c>
      <c r="F60" s="82"/>
      <c r="G60" s="82"/>
      <c r="H60" s="217">
        <f t="shared" si="2"/>
        <v>0</v>
      </c>
    </row>
    <row r="61" spans="1:8">
      <c r="A61" s="216" t="s">
        <v>547</v>
      </c>
      <c r="B61" s="81" t="s">
        <v>548</v>
      </c>
      <c r="C61" s="82"/>
      <c r="D61" s="82"/>
      <c r="E61" s="82">
        <f t="shared" si="6"/>
        <v>0</v>
      </c>
      <c r="F61" s="82"/>
      <c r="G61" s="82"/>
      <c r="H61" s="217">
        <f t="shared" si="2"/>
        <v>0</v>
      </c>
    </row>
    <row r="62" spans="1:8">
      <c r="A62" s="216" t="s">
        <v>549</v>
      </c>
      <c r="B62" s="81" t="s">
        <v>550</v>
      </c>
      <c r="C62" s="82"/>
      <c r="D62" s="82"/>
      <c r="E62" s="82">
        <f t="shared" si="6"/>
        <v>0</v>
      </c>
      <c r="F62" s="82"/>
      <c r="G62" s="82"/>
      <c r="H62" s="217">
        <f t="shared" si="2"/>
        <v>0</v>
      </c>
    </row>
    <row r="63" spans="1:8">
      <c r="A63" s="216" t="s">
        <v>551</v>
      </c>
      <c r="B63" s="81" t="s">
        <v>552</v>
      </c>
      <c r="C63" s="82"/>
      <c r="D63" s="82"/>
      <c r="E63" s="82">
        <f t="shared" si="6"/>
        <v>0</v>
      </c>
      <c r="F63" s="82"/>
      <c r="G63" s="82"/>
      <c r="H63" s="217">
        <f t="shared" si="2"/>
        <v>0</v>
      </c>
    </row>
    <row r="64" spans="1:8">
      <c r="A64" s="216"/>
      <c r="B64" s="81" t="s">
        <v>553</v>
      </c>
      <c r="C64" s="82"/>
      <c r="D64" s="82"/>
      <c r="E64" s="82">
        <f t="shared" si="6"/>
        <v>0</v>
      </c>
      <c r="F64" s="82"/>
      <c r="G64" s="82"/>
      <c r="H64" s="217">
        <f t="shared" si="2"/>
        <v>0</v>
      </c>
    </row>
    <row r="65" spans="1:8">
      <c r="A65" s="216" t="s">
        <v>554</v>
      </c>
      <c r="B65" s="81" t="s">
        <v>555</v>
      </c>
      <c r="C65" s="82"/>
      <c r="D65" s="82"/>
      <c r="E65" s="82">
        <f t="shared" si="6"/>
        <v>0</v>
      </c>
      <c r="F65" s="82"/>
      <c r="G65" s="82"/>
      <c r="H65" s="217">
        <f t="shared" si="2"/>
        <v>0</v>
      </c>
    </row>
    <row r="66" spans="1:8">
      <c r="A66" s="214" t="s">
        <v>556</v>
      </c>
      <c r="B66" s="171"/>
      <c r="C66" s="80">
        <f>SUM(C67:C69)</f>
        <v>0</v>
      </c>
      <c r="D66" s="80">
        <f t="shared" ref="D66:G66" si="7">SUM(D67:D69)</f>
        <v>0</v>
      </c>
      <c r="E66" s="80">
        <f t="shared" si="7"/>
        <v>0</v>
      </c>
      <c r="F66" s="80">
        <f t="shared" si="7"/>
        <v>0</v>
      </c>
      <c r="G66" s="80">
        <f t="shared" si="7"/>
        <v>0</v>
      </c>
      <c r="H66" s="215">
        <f t="shared" si="2"/>
        <v>0</v>
      </c>
    </row>
    <row r="67" spans="1:8">
      <c r="A67" s="216" t="s">
        <v>557</v>
      </c>
      <c r="B67" s="81" t="s">
        <v>558</v>
      </c>
      <c r="C67" s="82"/>
      <c r="D67" s="82"/>
      <c r="E67" s="82">
        <f t="shared" ref="E67:E69" si="8">C67+D67</f>
        <v>0</v>
      </c>
      <c r="F67" s="82"/>
      <c r="G67" s="82"/>
      <c r="H67" s="217">
        <f t="shared" si="2"/>
        <v>0</v>
      </c>
    </row>
    <row r="68" spans="1:8">
      <c r="A68" s="216" t="s">
        <v>559</v>
      </c>
      <c r="B68" s="81" t="s">
        <v>560</v>
      </c>
      <c r="C68" s="82"/>
      <c r="D68" s="82"/>
      <c r="E68" s="82">
        <f t="shared" si="8"/>
        <v>0</v>
      </c>
      <c r="F68" s="82"/>
      <c r="G68" s="82"/>
      <c r="H68" s="217">
        <f t="shared" si="2"/>
        <v>0</v>
      </c>
    </row>
    <row r="69" spans="1:8">
      <c r="A69" s="216" t="s">
        <v>561</v>
      </c>
      <c r="B69" s="81" t="s">
        <v>562</v>
      </c>
      <c r="C69" s="82"/>
      <c r="D69" s="82"/>
      <c r="E69" s="82">
        <f t="shared" si="8"/>
        <v>0</v>
      </c>
      <c r="F69" s="82"/>
      <c r="G69" s="82"/>
      <c r="H69" s="217">
        <f t="shared" si="2"/>
        <v>0</v>
      </c>
    </row>
    <row r="70" spans="1:8">
      <c r="A70" s="214" t="s">
        <v>563</v>
      </c>
      <c r="B70" s="171"/>
      <c r="C70" s="80">
        <f>SUM(C71:C77)</f>
        <v>0</v>
      </c>
      <c r="D70" s="80">
        <f t="shared" ref="D70:G70" si="9">SUM(D71:D77)</f>
        <v>0</v>
      </c>
      <c r="E70" s="80">
        <f t="shared" si="9"/>
        <v>0</v>
      </c>
      <c r="F70" s="80">
        <f t="shared" si="9"/>
        <v>0</v>
      </c>
      <c r="G70" s="80">
        <f t="shared" si="9"/>
        <v>0</v>
      </c>
      <c r="H70" s="215">
        <f t="shared" si="2"/>
        <v>0</v>
      </c>
    </row>
    <row r="71" spans="1:8">
      <c r="A71" s="216" t="s">
        <v>564</v>
      </c>
      <c r="B71" s="81" t="s">
        <v>565</v>
      </c>
      <c r="C71" s="82"/>
      <c r="D71" s="82"/>
      <c r="E71" s="82">
        <f t="shared" ref="E71:E77" si="10">C71+D71</f>
        <v>0</v>
      </c>
      <c r="F71" s="82"/>
      <c r="G71" s="82"/>
      <c r="H71" s="217">
        <f t="shared" ref="H71:H77" si="11">E71-F71</f>
        <v>0</v>
      </c>
    </row>
    <row r="72" spans="1:8">
      <c r="A72" s="216" t="s">
        <v>566</v>
      </c>
      <c r="B72" s="81" t="s">
        <v>567</v>
      </c>
      <c r="C72" s="82"/>
      <c r="D72" s="82"/>
      <c r="E72" s="82">
        <f t="shared" si="10"/>
        <v>0</v>
      </c>
      <c r="F72" s="82"/>
      <c r="G72" s="82"/>
      <c r="H72" s="217">
        <f t="shared" si="11"/>
        <v>0</v>
      </c>
    </row>
    <row r="73" spans="1:8">
      <c r="A73" s="216" t="s">
        <v>568</v>
      </c>
      <c r="B73" s="81" t="s">
        <v>569</v>
      </c>
      <c r="C73" s="82"/>
      <c r="D73" s="82"/>
      <c r="E73" s="82">
        <f t="shared" si="10"/>
        <v>0</v>
      </c>
      <c r="F73" s="82"/>
      <c r="G73" s="82"/>
      <c r="H73" s="217">
        <f t="shared" si="11"/>
        <v>0</v>
      </c>
    </row>
    <row r="74" spans="1:8">
      <c r="A74" s="216" t="s">
        <v>570</v>
      </c>
      <c r="B74" s="81" t="s">
        <v>571</v>
      </c>
      <c r="C74" s="82"/>
      <c r="D74" s="82"/>
      <c r="E74" s="82">
        <f t="shared" si="10"/>
        <v>0</v>
      </c>
      <c r="F74" s="82"/>
      <c r="G74" s="82"/>
      <c r="H74" s="217">
        <f t="shared" si="11"/>
        <v>0</v>
      </c>
    </row>
    <row r="75" spans="1:8">
      <c r="A75" s="216" t="s">
        <v>572</v>
      </c>
      <c r="B75" s="81" t="s">
        <v>573</v>
      </c>
      <c r="C75" s="82"/>
      <c r="D75" s="82"/>
      <c r="E75" s="82">
        <f t="shared" si="10"/>
        <v>0</v>
      </c>
      <c r="F75" s="82"/>
      <c r="G75" s="82"/>
      <c r="H75" s="217">
        <f t="shared" si="11"/>
        <v>0</v>
      </c>
    </row>
    <row r="76" spans="1:8">
      <c r="A76" s="216" t="s">
        <v>574</v>
      </c>
      <c r="B76" s="81" t="s">
        <v>575</v>
      </c>
      <c r="C76" s="82"/>
      <c r="D76" s="82"/>
      <c r="E76" s="82">
        <f t="shared" si="10"/>
        <v>0</v>
      </c>
      <c r="F76" s="82"/>
      <c r="G76" s="82"/>
      <c r="H76" s="217">
        <f t="shared" si="11"/>
        <v>0</v>
      </c>
    </row>
    <row r="77" spans="1:8">
      <c r="A77" s="216" t="s">
        <v>576</v>
      </c>
      <c r="B77" s="81" t="s">
        <v>577</v>
      </c>
      <c r="C77" s="82"/>
      <c r="D77" s="82"/>
      <c r="E77" s="82">
        <f t="shared" si="10"/>
        <v>0</v>
      </c>
      <c r="F77" s="82"/>
      <c r="G77" s="82"/>
      <c r="H77" s="217">
        <f t="shared" si="11"/>
        <v>0</v>
      </c>
    </row>
    <row r="78" spans="1:8" ht="5.0999999999999996" customHeight="1">
      <c r="A78" s="219"/>
      <c r="B78" s="84"/>
      <c r="C78" s="3"/>
      <c r="D78" s="3"/>
      <c r="E78" s="3"/>
      <c r="F78" s="3"/>
      <c r="G78" s="3"/>
      <c r="H78" s="64"/>
    </row>
    <row r="79" spans="1:8">
      <c r="A79" s="220" t="s">
        <v>578</v>
      </c>
      <c r="B79" s="173"/>
      <c r="C79" s="3">
        <f>C80+C88+C98+C108+C118+C128+C132+C141+C145</f>
        <v>0</v>
      </c>
      <c r="D79" s="3">
        <f t="shared" ref="D79:H79" si="12">D80+D88+D98+D108+D118+D128+D132+D141+D145</f>
        <v>0</v>
      </c>
      <c r="E79" s="3">
        <f t="shared" si="12"/>
        <v>0</v>
      </c>
      <c r="F79" s="3">
        <f t="shared" si="12"/>
        <v>0</v>
      </c>
      <c r="G79" s="3">
        <f t="shared" si="12"/>
        <v>0</v>
      </c>
      <c r="H79" s="64">
        <f t="shared" si="12"/>
        <v>0</v>
      </c>
    </row>
    <row r="80" spans="1:8">
      <c r="A80" s="221" t="s">
        <v>444</v>
      </c>
      <c r="B80" s="169"/>
      <c r="C80" s="3">
        <f>SUM(C81:C87)</f>
        <v>0</v>
      </c>
      <c r="D80" s="3">
        <f t="shared" ref="D80:H80" si="13">SUM(D81:D87)</f>
        <v>0</v>
      </c>
      <c r="E80" s="3">
        <f t="shared" si="13"/>
        <v>0</v>
      </c>
      <c r="F80" s="3">
        <f t="shared" si="13"/>
        <v>0</v>
      </c>
      <c r="G80" s="3">
        <f t="shared" si="13"/>
        <v>0</v>
      </c>
      <c r="H80" s="64">
        <f t="shared" si="13"/>
        <v>0</v>
      </c>
    </row>
    <row r="81" spans="1:8">
      <c r="A81" s="216" t="s">
        <v>579</v>
      </c>
      <c r="B81" s="53" t="s">
        <v>446</v>
      </c>
      <c r="C81" s="4"/>
      <c r="D81" s="4"/>
      <c r="E81" s="82">
        <f t="shared" ref="E81:E87" si="14">C81+D81</f>
        <v>0</v>
      </c>
      <c r="F81" s="4"/>
      <c r="G81" s="4"/>
      <c r="H81" s="65">
        <f t="shared" ref="H81:H144" si="15">E81-F81</f>
        <v>0</v>
      </c>
    </row>
    <row r="82" spans="1:8">
      <c r="A82" s="216" t="s">
        <v>580</v>
      </c>
      <c r="B82" s="53" t="s">
        <v>448</v>
      </c>
      <c r="C82" s="4"/>
      <c r="D82" s="4"/>
      <c r="E82" s="82">
        <f t="shared" si="14"/>
        <v>0</v>
      </c>
      <c r="F82" s="4"/>
      <c r="G82" s="4"/>
      <c r="H82" s="65">
        <f t="shared" si="15"/>
        <v>0</v>
      </c>
    </row>
    <row r="83" spans="1:8">
      <c r="A83" s="216" t="s">
        <v>581</v>
      </c>
      <c r="B83" s="53" t="s">
        <v>450</v>
      </c>
      <c r="C83" s="4"/>
      <c r="D83" s="4"/>
      <c r="E83" s="82">
        <f t="shared" si="14"/>
        <v>0</v>
      </c>
      <c r="F83" s="4"/>
      <c r="G83" s="4"/>
      <c r="H83" s="65">
        <f t="shared" si="15"/>
        <v>0</v>
      </c>
    </row>
    <row r="84" spans="1:8">
      <c r="A84" s="216" t="s">
        <v>582</v>
      </c>
      <c r="B84" s="53" t="s">
        <v>452</v>
      </c>
      <c r="C84" s="4"/>
      <c r="D84" s="4"/>
      <c r="E84" s="82">
        <f t="shared" si="14"/>
        <v>0</v>
      </c>
      <c r="F84" s="4"/>
      <c r="G84" s="4"/>
      <c r="H84" s="65">
        <f t="shared" si="15"/>
        <v>0</v>
      </c>
    </row>
    <row r="85" spans="1:8">
      <c r="A85" s="216" t="s">
        <v>583</v>
      </c>
      <c r="B85" s="53" t="s">
        <v>454</v>
      </c>
      <c r="C85" s="4"/>
      <c r="D85" s="4"/>
      <c r="E85" s="82">
        <f t="shared" si="14"/>
        <v>0</v>
      </c>
      <c r="F85" s="4"/>
      <c r="G85" s="4"/>
      <c r="H85" s="65">
        <f t="shared" si="15"/>
        <v>0</v>
      </c>
    </row>
    <row r="86" spans="1:8">
      <c r="A86" s="216" t="s">
        <v>584</v>
      </c>
      <c r="B86" s="53" t="s">
        <v>456</v>
      </c>
      <c r="C86" s="4"/>
      <c r="D86" s="4"/>
      <c r="E86" s="82">
        <f t="shared" si="14"/>
        <v>0</v>
      </c>
      <c r="F86" s="4"/>
      <c r="G86" s="4"/>
      <c r="H86" s="65">
        <f t="shared" si="15"/>
        <v>0</v>
      </c>
    </row>
    <row r="87" spans="1:8">
      <c r="A87" s="216" t="s">
        <v>585</v>
      </c>
      <c r="B87" s="53" t="s">
        <v>458</v>
      </c>
      <c r="C87" s="4"/>
      <c r="D87" s="4"/>
      <c r="E87" s="82">
        <f t="shared" si="14"/>
        <v>0</v>
      </c>
      <c r="F87" s="4"/>
      <c r="G87" s="4"/>
      <c r="H87" s="65">
        <f t="shared" si="15"/>
        <v>0</v>
      </c>
    </row>
    <row r="88" spans="1:8">
      <c r="A88" s="221" t="s">
        <v>459</v>
      </c>
      <c r="B88" s="169"/>
      <c r="C88" s="3">
        <f>SUM(C89:C97)</f>
        <v>0</v>
      </c>
      <c r="D88" s="3">
        <f t="shared" ref="D88:G88" si="16">SUM(D89:D97)</f>
        <v>0</v>
      </c>
      <c r="E88" s="3">
        <f t="shared" si="16"/>
        <v>0</v>
      </c>
      <c r="F88" s="3">
        <f t="shared" si="16"/>
        <v>0</v>
      </c>
      <c r="G88" s="3">
        <f t="shared" si="16"/>
        <v>0</v>
      </c>
      <c r="H88" s="64">
        <f t="shared" si="15"/>
        <v>0</v>
      </c>
    </row>
    <row r="89" spans="1:8">
      <c r="A89" s="216" t="s">
        <v>586</v>
      </c>
      <c r="B89" s="53" t="s">
        <v>461</v>
      </c>
      <c r="C89" s="4"/>
      <c r="D89" s="4"/>
      <c r="E89" s="82">
        <f t="shared" ref="E89:E97" si="17">C89+D89</f>
        <v>0</v>
      </c>
      <c r="F89" s="4"/>
      <c r="G89" s="4"/>
      <c r="H89" s="65">
        <f t="shared" si="15"/>
        <v>0</v>
      </c>
    </row>
    <row r="90" spans="1:8">
      <c r="A90" s="216" t="s">
        <v>587</v>
      </c>
      <c r="B90" s="53" t="s">
        <v>463</v>
      </c>
      <c r="C90" s="4"/>
      <c r="D90" s="4"/>
      <c r="E90" s="82">
        <f t="shared" si="17"/>
        <v>0</v>
      </c>
      <c r="F90" s="4"/>
      <c r="G90" s="4"/>
      <c r="H90" s="65">
        <f t="shared" si="15"/>
        <v>0</v>
      </c>
    </row>
    <row r="91" spans="1:8">
      <c r="A91" s="216" t="s">
        <v>588</v>
      </c>
      <c r="B91" s="53" t="s">
        <v>465</v>
      </c>
      <c r="C91" s="4"/>
      <c r="D91" s="4"/>
      <c r="E91" s="82">
        <f t="shared" si="17"/>
        <v>0</v>
      </c>
      <c r="F91" s="4"/>
      <c r="G91" s="4"/>
      <c r="H91" s="65">
        <f t="shared" si="15"/>
        <v>0</v>
      </c>
    </row>
    <row r="92" spans="1:8">
      <c r="A92" s="216" t="s">
        <v>589</v>
      </c>
      <c r="B92" s="53" t="s">
        <v>467</v>
      </c>
      <c r="C92" s="4"/>
      <c r="D92" s="4"/>
      <c r="E92" s="82">
        <f t="shared" si="17"/>
        <v>0</v>
      </c>
      <c r="F92" s="4"/>
      <c r="G92" s="4"/>
      <c r="H92" s="65">
        <f t="shared" si="15"/>
        <v>0</v>
      </c>
    </row>
    <row r="93" spans="1:8">
      <c r="A93" s="216" t="s">
        <v>590</v>
      </c>
      <c r="B93" s="53" t="s">
        <v>469</v>
      </c>
      <c r="C93" s="4"/>
      <c r="D93" s="4"/>
      <c r="E93" s="82">
        <f t="shared" si="17"/>
        <v>0</v>
      </c>
      <c r="F93" s="4"/>
      <c r="G93" s="4"/>
      <c r="H93" s="65">
        <f t="shared" si="15"/>
        <v>0</v>
      </c>
    </row>
    <row r="94" spans="1:8">
      <c r="A94" s="216" t="s">
        <v>591</v>
      </c>
      <c r="B94" s="53" t="s">
        <v>471</v>
      </c>
      <c r="C94" s="4"/>
      <c r="D94" s="4"/>
      <c r="E94" s="82">
        <f t="shared" si="17"/>
        <v>0</v>
      </c>
      <c r="F94" s="4"/>
      <c r="G94" s="4"/>
      <c r="H94" s="65">
        <f t="shared" si="15"/>
        <v>0</v>
      </c>
    </row>
    <row r="95" spans="1:8">
      <c r="A95" s="216" t="s">
        <v>592</v>
      </c>
      <c r="B95" s="53" t="s">
        <v>473</v>
      </c>
      <c r="C95" s="4"/>
      <c r="D95" s="4"/>
      <c r="E95" s="82">
        <f t="shared" si="17"/>
        <v>0</v>
      </c>
      <c r="F95" s="4"/>
      <c r="G95" s="4"/>
      <c r="H95" s="65">
        <f t="shared" si="15"/>
        <v>0</v>
      </c>
    </row>
    <row r="96" spans="1:8">
      <c r="A96" s="216" t="s">
        <v>593</v>
      </c>
      <c r="B96" s="53" t="s">
        <v>475</v>
      </c>
      <c r="C96" s="4"/>
      <c r="D96" s="4"/>
      <c r="E96" s="82">
        <f t="shared" si="17"/>
        <v>0</v>
      </c>
      <c r="F96" s="4"/>
      <c r="G96" s="4"/>
      <c r="H96" s="65">
        <f t="shared" si="15"/>
        <v>0</v>
      </c>
    </row>
    <row r="97" spans="1:8">
      <c r="A97" s="216" t="s">
        <v>594</v>
      </c>
      <c r="B97" s="53" t="s">
        <v>477</v>
      </c>
      <c r="C97" s="4"/>
      <c r="D97" s="4"/>
      <c r="E97" s="82">
        <f t="shared" si="17"/>
        <v>0</v>
      </c>
      <c r="F97" s="4"/>
      <c r="G97" s="4"/>
      <c r="H97" s="65">
        <f t="shared" si="15"/>
        <v>0</v>
      </c>
    </row>
    <row r="98" spans="1:8">
      <c r="A98" s="221" t="s">
        <v>478</v>
      </c>
      <c r="B98" s="169"/>
      <c r="C98" s="3">
        <f>SUM(C99:C107)</f>
        <v>0</v>
      </c>
      <c r="D98" s="3">
        <f t="shared" ref="D98:G98" si="18">SUM(D99:D107)</f>
        <v>0</v>
      </c>
      <c r="E98" s="3">
        <f t="shared" si="18"/>
        <v>0</v>
      </c>
      <c r="F98" s="3">
        <f t="shared" si="18"/>
        <v>0</v>
      </c>
      <c r="G98" s="3">
        <f t="shared" si="18"/>
        <v>0</v>
      </c>
      <c r="H98" s="64">
        <f t="shared" si="15"/>
        <v>0</v>
      </c>
    </row>
    <row r="99" spans="1:8">
      <c r="A99" s="216" t="s">
        <v>595</v>
      </c>
      <c r="B99" s="53" t="s">
        <v>480</v>
      </c>
      <c r="C99" s="4"/>
      <c r="D99" s="4"/>
      <c r="E99" s="82">
        <f t="shared" ref="E99:E107" si="19">C99+D99</f>
        <v>0</v>
      </c>
      <c r="F99" s="4"/>
      <c r="G99" s="4"/>
      <c r="H99" s="65">
        <f t="shared" si="15"/>
        <v>0</v>
      </c>
    </row>
    <row r="100" spans="1:8">
      <c r="A100" s="216" t="s">
        <v>596</v>
      </c>
      <c r="B100" s="53" t="s">
        <v>482</v>
      </c>
      <c r="C100" s="4"/>
      <c r="D100" s="4"/>
      <c r="E100" s="82">
        <f t="shared" si="19"/>
        <v>0</v>
      </c>
      <c r="F100" s="4"/>
      <c r="G100" s="4"/>
      <c r="H100" s="65">
        <f t="shared" si="15"/>
        <v>0</v>
      </c>
    </row>
    <row r="101" spans="1:8">
      <c r="A101" s="216" t="s">
        <v>597</v>
      </c>
      <c r="B101" s="53" t="s">
        <v>484</v>
      </c>
      <c r="C101" s="4"/>
      <c r="D101" s="4"/>
      <c r="E101" s="82">
        <f t="shared" si="19"/>
        <v>0</v>
      </c>
      <c r="F101" s="4"/>
      <c r="G101" s="4"/>
      <c r="H101" s="65">
        <f t="shared" si="15"/>
        <v>0</v>
      </c>
    </row>
    <row r="102" spans="1:8">
      <c r="A102" s="216" t="s">
        <v>598</v>
      </c>
      <c r="B102" s="53" t="s">
        <v>486</v>
      </c>
      <c r="C102" s="4"/>
      <c r="D102" s="4"/>
      <c r="E102" s="82">
        <f t="shared" si="19"/>
        <v>0</v>
      </c>
      <c r="F102" s="4"/>
      <c r="G102" s="4"/>
      <c r="H102" s="65">
        <f t="shared" si="15"/>
        <v>0</v>
      </c>
    </row>
    <row r="103" spans="1:8">
      <c r="A103" s="216" t="s">
        <v>599</v>
      </c>
      <c r="B103" s="53" t="s">
        <v>488</v>
      </c>
      <c r="C103" s="4"/>
      <c r="D103" s="4"/>
      <c r="E103" s="82">
        <f t="shared" si="19"/>
        <v>0</v>
      </c>
      <c r="F103" s="4"/>
      <c r="G103" s="4"/>
      <c r="H103" s="65">
        <f t="shared" si="15"/>
        <v>0</v>
      </c>
    </row>
    <row r="104" spans="1:8">
      <c r="A104" s="216" t="s">
        <v>600</v>
      </c>
      <c r="B104" s="53" t="s">
        <v>490</v>
      </c>
      <c r="C104" s="4"/>
      <c r="D104" s="4"/>
      <c r="E104" s="82">
        <f t="shared" si="19"/>
        <v>0</v>
      </c>
      <c r="F104" s="4"/>
      <c r="G104" s="4"/>
      <c r="H104" s="65">
        <f t="shared" si="15"/>
        <v>0</v>
      </c>
    </row>
    <row r="105" spans="1:8">
      <c r="A105" s="216" t="s">
        <v>601</v>
      </c>
      <c r="B105" s="53" t="s">
        <v>492</v>
      </c>
      <c r="C105" s="4"/>
      <c r="D105" s="4"/>
      <c r="E105" s="82">
        <f t="shared" si="19"/>
        <v>0</v>
      </c>
      <c r="F105" s="4"/>
      <c r="G105" s="4"/>
      <c r="H105" s="65">
        <f t="shared" si="15"/>
        <v>0</v>
      </c>
    </row>
    <row r="106" spans="1:8">
      <c r="A106" s="216" t="s">
        <v>602</v>
      </c>
      <c r="B106" s="53" t="s">
        <v>494</v>
      </c>
      <c r="C106" s="4"/>
      <c r="D106" s="4"/>
      <c r="E106" s="82">
        <f t="shared" si="19"/>
        <v>0</v>
      </c>
      <c r="F106" s="4"/>
      <c r="G106" s="4"/>
      <c r="H106" s="65">
        <f t="shared" si="15"/>
        <v>0</v>
      </c>
    </row>
    <row r="107" spans="1:8">
      <c r="A107" s="216" t="s">
        <v>603</v>
      </c>
      <c r="B107" s="53" t="s">
        <v>496</v>
      </c>
      <c r="C107" s="4"/>
      <c r="D107" s="4"/>
      <c r="E107" s="82">
        <f t="shared" si="19"/>
        <v>0</v>
      </c>
      <c r="F107" s="4"/>
      <c r="G107" s="4"/>
      <c r="H107" s="65">
        <f t="shared" si="15"/>
        <v>0</v>
      </c>
    </row>
    <row r="108" spans="1:8">
      <c r="A108" s="221" t="s">
        <v>497</v>
      </c>
      <c r="B108" s="169"/>
      <c r="C108" s="3">
        <f>SUM(C109:C117)</f>
        <v>0</v>
      </c>
      <c r="D108" s="3">
        <f t="shared" ref="D108:G108" si="20">SUM(D109:D117)</f>
        <v>0</v>
      </c>
      <c r="E108" s="3">
        <f t="shared" si="20"/>
        <v>0</v>
      </c>
      <c r="F108" s="3">
        <f t="shared" si="20"/>
        <v>0</v>
      </c>
      <c r="G108" s="3">
        <f t="shared" si="20"/>
        <v>0</v>
      </c>
      <c r="H108" s="64">
        <f t="shared" si="15"/>
        <v>0</v>
      </c>
    </row>
    <row r="109" spans="1:8">
      <c r="A109" s="216" t="s">
        <v>604</v>
      </c>
      <c r="B109" s="53" t="s">
        <v>499</v>
      </c>
      <c r="C109" s="4"/>
      <c r="D109" s="4"/>
      <c r="E109" s="82">
        <f t="shared" ref="E109:E117" si="21">C109+D109</f>
        <v>0</v>
      </c>
      <c r="F109" s="4"/>
      <c r="G109" s="4"/>
      <c r="H109" s="65">
        <f t="shared" si="15"/>
        <v>0</v>
      </c>
    </row>
    <row r="110" spans="1:8">
      <c r="A110" s="216" t="s">
        <v>605</v>
      </c>
      <c r="B110" s="53" t="s">
        <v>501</v>
      </c>
      <c r="C110" s="4"/>
      <c r="D110" s="4"/>
      <c r="E110" s="82">
        <f t="shared" si="21"/>
        <v>0</v>
      </c>
      <c r="F110" s="4"/>
      <c r="G110" s="4"/>
      <c r="H110" s="65">
        <f t="shared" si="15"/>
        <v>0</v>
      </c>
    </row>
    <row r="111" spans="1:8">
      <c r="A111" s="216" t="s">
        <v>606</v>
      </c>
      <c r="B111" s="53" t="s">
        <v>503</v>
      </c>
      <c r="C111" s="4"/>
      <c r="D111" s="4"/>
      <c r="E111" s="82">
        <f t="shared" si="21"/>
        <v>0</v>
      </c>
      <c r="F111" s="4"/>
      <c r="G111" s="4"/>
      <c r="H111" s="65">
        <f t="shared" si="15"/>
        <v>0</v>
      </c>
    </row>
    <row r="112" spans="1:8">
      <c r="A112" s="216" t="s">
        <v>607</v>
      </c>
      <c r="B112" s="53" t="s">
        <v>505</v>
      </c>
      <c r="C112" s="4"/>
      <c r="D112" s="4"/>
      <c r="E112" s="82">
        <f t="shared" si="21"/>
        <v>0</v>
      </c>
      <c r="F112" s="4"/>
      <c r="G112" s="4"/>
      <c r="H112" s="65">
        <f t="shared" si="15"/>
        <v>0</v>
      </c>
    </row>
    <row r="113" spans="1:8">
      <c r="A113" s="216" t="s">
        <v>608</v>
      </c>
      <c r="B113" s="53" t="s">
        <v>507</v>
      </c>
      <c r="C113" s="4"/>
      <c r="D113" s="4"/>
      <c r="E113" s="82">
        <f t="shared" si="21"/>
        <v>0</v>
      </c>
      <c r="F113" s="4"/>
      <c r="G113" s="4"/>
      <c r="H113" s="65">
        <f t="shared" si="15"/>
        <v>0</v>
      </c>
    </row>
    <row r="114" spans="1:8">
      <c r="A114" s="216" t="s">
        <v>609</v>
      </c>
      <c r="B114" s="53" t="s">
        <v>509</v>
      </c>
      <c r="C114" s="4"/>
      <c r="D114" s="4"/>
      <c r="E114" s="82">
        <f t="shared" si="21"/>
        <v>0</v>
      </c>
      <c r="F114" s="4"/>
      <c r="G114" s="4"/>
      <c r="H114" s="65">
        <f t="shared" si="15"/>
        <v>0</v>
      </c>
    </row>
    <row r="115" spans="1:8">
      <c r="A115" s="218"/>
      <c r="B115" s="53" t="s">
        <v>510</v>
      </c>
      <c r="C115" s="4"/>
      <c r="D115" s="4"/>
      <c r="E115" s="82">
        <f t="shared" si="21"/>
        <v>0</v>
      </c>
      <c r="F115" s="4"/>
      <c r="G115" s="4"/>
      <c r="H115" s="65">
        <f t="shared" si="15"/>
        <v>0</v>
      </c>
    </row>
    <row r="116" spans="1:8">
      <c r="A116" s="218"/>
      <c r="B116" s="53" t="s">
        <v>511</v>
      </c>
      <c r="C116" s="4"/>
      <c r="D116" s="4"/>
      <c r="E116" s="82">
        <f t="shared" si="21"/>
        <v>0</v>
      </c>
      <c r="F116" s="4"/>
      <c r="G116" s="4"/>
      <c r="H116" s="65">
        <f t="shared" si="15"/>
        <v>0</v>
      </c>
    </row>
    <row r="117" spans="1:8">
      <c r="A117" s="216" t="s">
        <v>610</v>
      </c>
      <c r="B117" s="53" t="s">
        <v>513</v>
      </c>
      <c r="C117" s="4"/>
      <c r="D117" s="4"/>
      <c r="E117" s="82">
        <f t="shared" si="21"/>
        <v>0</v>
      </c>
      <c r="F117" s="4"/>
      <c r="G117" s="4"/>
      <c r="H117" s="65">
        <f t="shared" si="15"/>
        <v>0</v>
      </c>
    </row>
    <row r="118" spans="1:8">
      <c r="A118" s="221" t="s">
        <v>514</v>
      </c>
      <c r="B118" s="169"/>
      <c r="C118" s="3">
        <f>SUM(C119:C127)</f>
        <v>0</v>
      </c>
      <c r="D118" s="3">
        <f t="shared" ref="D118:G118" si="22">SUM(D119:D127)</f>
        <v>0</v>
      </c>
      <c r="E118" s="3">
        <f t="shared" si="22"/>
        <v>0</v>
      </c>
      <c r="F118" s="3">
        <f t="shared" si="22"/>
        <v>0</v>
      </c>
      <c r="G118" s="3">
        <f t="shared" si="22"/>
        <v>0</v>
      </c>
      <c r="H118" s="64">
        <f t="shared" si="15"/>
        <v>0</v>
      </c>
    </row>
    <row r="119" spans="1:8">
      <c r="A119" s="216" t="s">
        <v>611</v>
      </c>
      <c r="B119" s="53" t="s">
        <v>516</v>
      </c>
      <c r="C119" s="4"/>
      <c r="D119" s="4"/>
      <c r="E119" s="82">
        <f t="shared" ref="E119:E127" si="23">C119+D119</f>
        <v>0</v>
      </c>
      <c r="F119" s="4"/>
      <c r="G119" s="4"/>
      <c r="H119" s="65">
        <f t="shared" si="15"/>
        <v>0</v>
      </c>
    </row>
    <row r="120" spans="1:8">
      <c r="A120" s="216" t="s">
        <v>612</v>
      </c>
      <c r="B120" s="53" t="s">
        <v>518</v>
      </c>
      <c r="C120" s="4"/>
      <c r="D120" s="4"/>
      <c r="E120" s="82">
        <f t="shared" si="23"/>
        <v>0</v>
      </c>
      <c r="F120" s="4"/>
      <c r="G120" s="4"/>
      <c r="H120" s="65">
        <f t="shared" si="15"/>
        <v>0</v>
      </c>
    </row>
    <row r="121" spans="1:8">
      <c r="A121" s="216" t="s">
        <v>613</v>
      </c>
      <c r="B121" s="53" t="s">
        <v>520</v>
      </c>
      <c r="C121" s="4"/>
      <c r="D121" s="4"/>
      <c r="E121" s="82">
        <f t="shared" si="23"/>
        <v>0</v>
      </c>
      <c r="F121" s="4"/>
      <c r="G121" s="4"/>
      <c r="H121" s="65">
        <f t="shared" si="15"/>
        <v>0</v>
      </c>
    </row>
    <row r="122" spans="1:8">
      <c r="A122" s="216" t="s">
        <v>614</v>
      </c>
      <c r="B122" s="53" t="s">
        <v>522</v>
      </c>
      <c r="C122" s="4"/>
      <c r="D122" s="4"/>
      <c r="E122" s="82">
        <f t="shared" si="23"/>
        <v>0</v>
      </c>
      <c r="F122" s="4"/>
      <c r="G122" s="4"/>
      <c r="H122" s="65">
        <f t="shared" si="15"/>
        <v>0</v>
      </c>
    </row>
    <row r="123" spans="1:8">
      <c r="A123" s="216" t="s">
        <v>615</v>
      </c>
      <c r="B123" s="53" t="s">
        <v>524</v>
      </c>
      <c r="C123" s="4"/>
      <c r="D123" s="4"/>
      <c r="E123" s="82">
        <f t="shared" si="23"/>
        <v>0</v>
      </c>
      <c r="F123" s="4"/>
      <c r="G123" s="4"/>
      <c r="H123" s="65">
        <f t="shared" si="15"/>
        <v>0</v>
      </c>
    </row>
    <row r="124" spans="1:8">
      <c r="A124" s="216" t="s">
        <v>616</v>
      </c>
      <c r="B124" s="53" t="s">
        <v>526</v>
      </c>
      <c r="C124" s="4"/>
      <c r="D124" s="4"/>
      <c r="E124" s="82">
        <f t="shared" si="23"/>
        <v>0</v>
      </c>
      <c r="F124" s="4"/>
      <c r="G124" s="4"/>
      <c r="H124" s="65">
        <f t="shared" si="15"/>
        <v>0</v>
      </c>
    </row>
    <row r="125" spans="1:8">
      <c r="A125" s="216" t="s">
        <v>617</v>
      </c>
      <c r="B125" s="53" t="s">
        <v>528</v>
      </c>
      <c r="C125" s="4"/>
      <c r="D125" s="4"/>
      <c r="E125" s="82">
        <f t="shared" si="23"/>
        <v>0</v>
      </c>
      <c r="F125" s="4"/>
      <c r="G125" s="4"/>
      <c r="H125" s="65">
        <f t="shared" si="15"/>
        <v>0</v>
      </c>
    </row>
    <row r="126" spans="1:8">
      <c r="A126" s="216" t="s">
        <v>618</v>
      </c>
      <c r="B126" s="53" t="s">
        <v>530</v>
      </c>
      <c r="C126" s="4"/>
      <c r="D126" s="4"/>
      <c r="E126" s="82">
        <f t="shared" si="23"/>
        <v>0</v>
      </c>
      <c r="F126" s="4"/>
      <c r="G126" s="4"/>
      <c r="H126" s="65">
        <f t="shared" si="15"/>
        <v>0</v>
      </c>
    </row>
    <row r="127" spans="1:8">
      <c r="A127" s="216" t="s">
        <v>619</v>
      </c>
      <c r="B127" s="53" t="s">
        <v>532</v>
      </c>
      <c r="C127" s="4"/>
      <c r="D127" s="4"/>
      <c r="E127" s="82">
        <f t="shared" si="23"/>
        <v>0</v>
      </c>
      <c r="F127" s="4"/>
      <c r="G127" s="4"/>
      <c r="H127" s="65">
        <f t="shared" si="15"/>
        <v>0</v>
      </c>
    </row>
    <row r="128" spans="1:8">
      <c r="A128" s="221" t="s">
        <v>533</v>
      </c>
      <c r="B128" s="169"/>
      <c r="C128" s="3">
        <f>SUM(C129:C131)</f>
        <v>0</v>
      </c>
      <c r="D128" s="3">
        <f t="shared" ref="D128:G128" si="24">SUM(D129:D131)</f>
        <v>0</v>
      </c>
      <c r="E128" s="3">
        <f t="shared" si="24"/>
        <v>0</v>
      </c>
      <c r="F128" s="3">
        <f t="shared" si="24"/>
        <v>0</v>
      </c>
      <c r="G128" s="3">
        <f t="shared" si="24"/>
        <v>0</v>
      </c>
      <c r="H128" s="64">
        <f t="shared" si="15"/>
        <v>0</v>
      </c>
    </row>
    <row r="129" spans="1:8">
      <c r="A129" s="216" t="s">
        <v>620</v>
      </c>
      <c r="B129" s="53" t="s">
        <v>535</v>
      </c>
      <c r="C129" s="4"/>
      <c r="D129" s="4"/>
      <c r="E129" s="82">
        <f t="shared" ref="E129:E131" si="25">C129+D129</f>
        <v>0</v>
      </c>
      <c r="F129" s="4"/>
      <c r="G129" s="4"/>
      <c r="H129" s="65">
        <f t="shared" si="15"/>
        <v>0</v>
      </c>
    </row>
    <row r="130" spans="1:8">
      <c r="A130" s="216" t="s">
        <v>621</v>
      </c>
      <c r="B130" s="53" t="s">
        <v>537</v>
      </c>
      <c r="C130" s="4"/>
      <c r="D130" s="4"/>
      <c r="E130" s="82">
        <f t="shared" si="25"/>
        <v>0</v>
      </c>
      <c r="F130" s="4"/>
      <c r="G130" s="4"/>
      <c r="H130" s="65">
        <f t="shared" si="15"/>
        <v>0</v>
      </c>
    </row>
    <row r="131" spans="1:8">
      <c r="A131" s="216" t="s">
        <v>622</v>
      </c>
      <c r="B131" s="53" t="s">
        <v>539</v>
      </c>
      <c r="C131" s="4"/>
      <c r="D131" s="4"/>
      <c r="E131" s="82">
        <f t="shared" si="25"/>
        <v>0</v>
      </c>
      <c r="F131" s="4"/>
      <c r="G131" s="4"/>
      <c r="H131" s="65">
        <f t="shared" si="15"/>
        <v>0</v>
      </c>
    </row>
    <row r="132" spans="1:8">
      <c r="A132" s="221" t="s">
        <v>540</v>
      </c>
      <c r="B132" s="169"/>
      <c r="C132" s="3">
        <f>SUM(C133:C140)</f>
        <v>0</v>
      </c>
      <c r="D132" s="3">
        <f t="shared" ref="D132:G132" si="26">SUM(D133:D140)</f>
        <v>0</v>
      </c>
      <c r="E132" s="3">
        <f t="shared" si="26"/>
        <v>0</v>
      </c>
      <c r="F132" s="3">
        <f t="shared" si="26"/>
        <v>0</v>
      </c>
      <c r="G132" s="3">
        <f t="shared" si="26"/>
        <v>0</v>
      </c>
      <c r="H132" s="64">
        <f t="shared" si="15"/>
        <v>0</v>
      </c>
    </row>
    <row r="133" spans="1:8">
      <c r="A133" s="216" t="s">
        <v>623</v>
      </c>
      <c r="B133" s="53" t="s">
        <v>542</v>
      </c>
      <c r="C133" s="4"/>
      <c r="D133" s="4"/>
      <c r="E133" s="82">
        <f t="shared" ref="E133:E140" si="27">C133+D133</f>
        <v>0</v>
      </c>
      <c r="F133" s="4"/>
      <c r="G133" s="4"/>
      <c r="H133" s="65">
        <f t="shared" si="15"/>
        <v>0</v>
      </c>
    </row>
    <row r="134" spans="1:8">
      <c r="A134" s="216" t="s">
        <v>624</v>
      </c>
      <c r="B134" s="53" t="s">
        <v>544</v>
      </c>
      <c r="C134" s="4"/>
      <c r="D134" s="4"/>
      <c r="E134" s="82">
        <f t="shared" si="27"/>
        <v>0</v>
      </c>
      <c r="F134" s="4"/>
      <c r="G134" s="4"/>
      <c r="H134" s="65">
        <f t="shared" si="15"/>
        <v>0</v>
      </c>
    </row>
    <row r="135" spans="1:8">
      <c r="A135" s="216" t="s">
        <v>625</v>
      </c>
      <c r="B135" s="53" t="s">
        <v>546</v>
      </c>
      <c r="C135" s="4"/>
      <c r="D135" s="4"/>
      <c r="E135" s="82">
        <f t="shared" si="27"/>
        <v>0</v>
      </c>
      <c r="F135" s="4"/>
      <c r="G135" s="4"/>
      <c r="H135" s="65">
        <f t="shared" si="15"/>
        <v>0</v>
      </c>
    </row>
    <row r="136" spans="1:8">
      <c r="A136" s="216" t="s">
        <v>626</v>
      </c>
      <c r="B136" s="53" t="s">
        <v>548</v>
      </c>
      <c r="C136" s="4"/>
      <c r="D136" s="4"/>
      <c r="E136" s="82">
        <f t="shared" si="27"/>
        <v>0</v>
      </c>
      <c r="F136" s="4"/>
      <c r="G136" s="4"/>
      <c r="H136" s="65">
        <f t="shared" si="15"/>
        <v>0</v>
      </c>
    </row>
    <row r="137" spans="1:8">
      <c r="A137" s="216" t="s">
        <v>627</v>
      </c>
      <c r="B137" s="53" t="s">
        <v>550</v>
      </c>
      <c r="C137" s="4"/>
      <c r="D137" s="4"/>
      <c r="E137" s="82">
        <f t="shared" si="27"/>
        <v>0</v>
      </c>
      <c r="F137" s="4"/>
      <c r="G137" s="4"/>
      <c r="H137" s="65">
        <f t="shared" si="15"/>
        <v>0</v>
      </c>
    </row>
    <row r="138" spans="1:8">
      <c r="A138" s="216" t="s">
        <v>628</v>
      </c>
      <c r="B138" s="53" t="s">
        <v>552</v>
      </c>
      <c r="C138" s="4"/>
      <c r="D138" s="4"/>
      <c r="E138" s="82">
        <f t="shared" si="27"/>
        <v>0</v>
      </c>
      <c r="F138" s="4"/>
      <c r="G138" s="4"/>
      <c r="H138" s="65">
        <f t="shared" si="15"/>
        <v>0</v>
      </c>
    </row>
    <row r="139" spans="1:8">
      <c r="A139" s="216"/>
      <c r="B139" s="53" t="s">
        <v>553</v>
      </c>
      <c r="C139" s="4"/>
      <c r="D139" s="4"/>
      <c r="E139" s="82">
        <f t="shared" si="27"/>
        <v>0</v>
      </c>
      <c r="F139" s="4"/>
      <c r="G139" s="4"/>
      <c r="H139" s="65">
        <f t="shared" si="15"/>
        <v>0</v>
      </c>
    </row>
    <row r="140" spans="1:8">
      <c r="A140" s="216" t="s">
        <v>629</v>
      </c>
      <c r="B140" s="53" t="s">
        <v>555</v>
      </c>
      <c r="C140" s="4"/>
      <c r="D140" s="4"/>
      <c r="E140" s="82">
        <f t="shared" si="27"/>
        <v>0</v>
      </c>
      <c r="F140" s="4"/>
      <c r="G140" s="4"/>
      <c r="H140" s="65">
        <f t="shared" si="15"/>
        <v>0</v>
      </c>
    </row>
    <row r="141" spans="1:8">
      <c r="A141" s="221" t="s">
        <v>556</v>
      </c>
      <c r="B141" s="169"/>
      <c r="C141" s="3">
        <f>SUM(C142:C144)</f>
        <v>0</v>
      </c>
      <c r="D141" s="3">
        <f t="shared" ref="D141:G141" si="28">SUM(D142:D144)</f>
        <v>0</v>
      </c>
      <c r="E141" s="3">
        <f t="shared" si="28"/>
        <v>0</v>
      </c>
      <c r="F141" s="3">
        <f t="shared" si="28"/>
        <v>0</v>
      </c>
      <c r="G141" s="3">
        <f t="shared" si="28"/>
        <v>0</v>
      </c>
      <c r="H141" s="64">
        <f t="shared" si="15"/>
        <v>0</v>
      </c>
    </row>
    <row r="142" spans="1:8">
      <c r="A142" s="216" t="s">
        <v>630</v>
      </c>
      <c r="B142" s="53" t="s">
        <v>558</v>
      </c>
      <c r="C142" s="4"/>
      <c r="D142" s="4"/>
      <c r="E142" s="82">
        <f t="shared" ref="E142:E144" si="29">C142+D142</f>
        <v>0</v>
      </c>
      <c r="F142" s="4"/>
      <c r="G142" s="4"/>
      <c r="H142" s="65">
        <f t="shared" si="15"/>
        <v>0</v>
      </c>
    </row>
    <row r="143" spans="1:8">
      <c r="A143" s="216" t="s">
        <v>631</v>
      </c>
      <c r="B143" s="53" t="s">
        <v>560</v>
      </c>
      <c r="C143" s="4"/>
      <c r="D143" s="4"/>
      <c r="E143" s="82">
        <f t="shared" si="29"/>
        <v>0</v>
      </c>
      <c r="F143" s="4"/>
      <c r="G143" s="4"/>
      <c r="H143" s="65">
        <f t="shared" si="15"/>
        <v>0</v>
      </c>
    </row>
    <row r="144" spans="1:8">
      <c r="A144" s="216" t="s">
        <v>632</v>
      </c>
      <c r="B144" s="53" t="s">
        <v>562</v>
      </c>
      <c r="C144" s="4"/>
      <c r="D144" s="4"/>
      <c r="E144" s="82">
        <f t="shared" si="29"/>
        <v>0</v>
      </c>
      <c r="F144" s="4"/>
      <c r="G144" s="4"/>
      <c r="H144" s="65">
        <f t="shared" si="15"/>
        <v>0</v>
      </c>
    </row>
    <row r="145" spans="1:9">
      <c r="A145" s="221" t="s">
        <v>563</v>
      </c>
      <c r="B145" s="169"/>
      <c r="C145" s="3">
        <f>SUM(C146:C152)</f>
        <v>0</v>
      </c>
      <c r="D145" s="3">
        <f t="shared" ref="D145:G145" si="30">SUM(D146:D152)</f>
        <v>0</v>
      </c>
      <c r="E145" s="3">
        <f t="shared" si="30"/>
        <v>0</v>
      </c>
      <c r="F145" s="3">
        <f t="shared" si="30"/>
        <v>0</v>
      </c>
      <c r="G145" s="3">
        <f t="shared" si="30"/>
        <v>0</v>
      </c>
      <c r="H145" s="64">
        <f t="shared" ref="H145:H152" si="31">E145-F145</f>
        <v>0</v>
      </c>
    </row>
    <row r="146" spans="1:9">
      <c r="A146" s="216" t="s">
        <v>633</v>
      </c>
      <c r="B146" s="53" t="s">
        <v>565</v>
      </c>
      <c r="C146" s="4"/>
      <c r="D146" s="4"/>
      <c r="E146" s="82">
        <f t="shared" ref="E146:E152" si="32">C146+D146</f>
        <v>0</v>
      </c>
      <c r="F146" s="4"/>
      <c r="G146" s="4"/>
      <c r="H146" s="65">
        <f t="shared" si="31"/>
        <v>0</v>
      </c>
    </row>
    <row r="147" spans="1:9">
      <c r="A147" s="216" t="s">
        <v>634</v>
      </c>
      <c r="B147" s="53" t="s">
        <v>567</v>
      </c>
      <c r="C147" s="4"/>
      <c r="D147" s="4"/>
      <c r="E147" s="82">
        <f t="shared" si="32"/>
        <v>0</v>
      </c>
      <c r="F147" s="4"/>
      <c r="G147" s="4"/>
      <c r="H147" s="65">
        <f t="shared" si="31"/>
        <v>0</v>
      </c>
    </row>
    <row r="148" spans="1:9">
      <c r="A148" s="216" t="s">
        <v>635</v>
      </c>
      <c r="B148" s="53" t="s">
        <v>569</v>
      </c>
      <c r="C148" s="4"/>
      <c r="D148" s="4"/>
      <c r="E148" s="82">
        <f t="shared" si="32"/>
        <v>0</v>
      </c>
      <c r="F148" s="4"/>
      <c r="G148" s="4"/>
      <c r="H148" s="65">
        <f t="shared" si="31"/>
        <v>0</v>
      </c>
    </row>
    <row r="149" spans="1:9">
      <c r="A149" s="216" t="s">
        <v>636</v>
      </c>
      <c r="B149" s="53" t="s">
        <v>571</v>
      </c>
      <c r="C149" s="4"/>
      <c r="D149" s="4"/>
      <c r="E149" s="82">
        <f t="shared" si="32"/>
        <v>0</v>
      </c>
      <c r="F149" s="4"/>
      <c r="G149" s="4"/>
      <c r="H149" s="65">
        <f t="shared" si="31"/>
        <v>0</v>
      </c>
    </row>
    <row r="150" spans="1:9">
      <c r="A150" s="216" t="s">
        <v>637</v>
      </c>
      <c r="B150" s="53" t="s">
        <v>573</v>
      </c>
      <c r="C150" s="4"/>
      <c r="D150" s="4"/>
      <c r="E150" s="82">
        <f t="shared" si="32"/>
        <v>0</v>
      </c>
      <c r="F150" s="4"/>
      <c r="G150" s="4"/>
      <c r="H150" s="65">
        <f t="shared" si="31"/>
        <v>0</v>
      </c>
    </row>
    <row r="151" spans="1:9">
      <c r="A151" s="216" t="s">
        <v>638</v>
      </c>
      <c r="B151" s="53" t="s">
        <v>575</v>
      </c>
      <c r="C151" s="4"/>
      <c r="D151" s="4"/>
      <c r="E151" s="82">
        <f t="shared" si="32"/>
        <v>0</v>
      </c>
      <c r="F151" s="4"/>
      <c r="G151" s="4"/>
      <c r="H151" s="65">
        <f t="shared" si="31"/>
        <v>0</v>
      </c>
    </row>
    <row r="152" spans="1:9">
      <c r="A152" s="216" t="s">
        <v>639</v>
      </c>
      <c r="B152" s="53" t="s">
        <v>577</v>
      </c>
      <c r="C152" s="4"/>
      <c r="D152" s="4"/>
      <c r="E152" s="82">
        <f t="shared" si="32"/>
        <v>0</v>
      </c>
      <c r="F152" s="4"/>
      <c r="G152" s="4"/>
      <c r="H152" s="65">
        <f t="shared" si="31"/>
        <v>0</v>
      </c>
    </row>
    <row r="153" spans="1:9" ht="5.0999999999999996" customHeight="1">
      <c r="A153" s="219"/>
      <c r="B153" s="83"/>
      <c r="C153" s="4"/>
      <c r="D153" s="4"/>
      <c r="E153" s="4"/>
      <c r="F153" s="4"/>
      <c r="G153" s="4"/>
      <c r="H153" s="65"/>
    </row>
    <row r="154" spans="1:9">
      <c r="A154" s="222" t="s">
        <v>320</v>
      </c>
      <c r="B154" s="170"/>
      <c r="C154" s="3">
        <f>C4+C79</f>
        <v>25112640</v>
      </c>
      <c r="D154" s="3">
        <f t="shared" ref="D154:H154" si="33">D4+D79</f>
        <v>978599.99999999988</v>
      </c>
      <c r="E154" s="3">
        <f t="shared" si="33"/>
        <v>26091239.999999996</v>
      </c>
      <c r="F154" s="3">
        <f t="shared" si="33"/>
        <v>11028337.350000001</v>
      </c>
      <c r="G154" s="3">
        <f t="shared" si="33"/>
        <v>10773317.890000001</v>
      </c>
      <c r="H154" s="64">
        <f t="shared" si="33"/>
        <v>15062902.649999999</v>
      </c>
    </row>
    <row r="155" spans="1:9" ht="5.0999999999999996" customHeight="1" thickBot="1">
      <c r="A155" s="223"/>
      <c r="B155" s="224"/>
      <c r="C155" s="66"/>
      <c r="D155" s="66"/>
      <c r="E155" s="66"/>
      <c r="F155" s="66"/>
      <c r="G155" s="66"/>
      <c r="H155" s="67"/>
    </row>
    <row r="157" spans="1:9" ht="15">
      <c r="B157" t="s">
        <v>182</v>
      </c>
      <c r="C157" s="85"/>
      <c r="D157" s="45"/>
      <c r="E157" s="45"/>
      <c r="F157" s="1"/>
      <c r="G157" s="1"/>
      <c r="H157" s="1"/>
      <c r="I157" s="1"/>
    </row>
    <row r="158" spans="1:9" ht="15">
      <c r="B158" s="45"/>
      <c r="C158" s="45"/>
      <c r="D158" s="45"/>
      <c r="E158" s="45"/>
      <c r="F158" s="1"/>
      <c r="G158" s="1"/>
      <c r="H158" s="1"/>
      <c r="I158" s="1"/>
    </row>
    <row r="159" spans="1:9" ht="15">
      <c r="B159" s="45"/>
      <c r="C159" s="45"/>
      <c r="D159" s="45"/>
      <c r="E159" s="45"/>
      <c r="F159" s="1"/>
      <c r="G159" s="1"/>
      <c r="H159" s="1"/>
      <c r="I159" s="1"/>
    </row>
    <row r="160" spans="1:9" ht="15">
      <c r="B160" s="60" t="s">
        <v>643</v>
      </c>
      <c r="C160" s="60" t="s">
        <v>644</v>
      </c>
      <c r="D160" s="45"/>
      <c r="E160" s="60"/>
      <c r="F160" s="1"/>
      <c r="G160" s="125"/>
      <c r="H160" s="125" t="s">
        <v>645</v>
      </c>
      <c r="I160" s="125"/>
    </row>
    <row r="161" spans="2:9" ht="15">
      <c r="B161" s="60"/>
      <c r="C161" s="60"/>
      <c r="D161" s="45"/>
      <c r="E161" s="60"/>
      <c r="F161" s="1"/>
      <c r="G161" s="125"/>
      <c r="H161" s="125"/>
      <c r="I161" s="125"/>
    </row>
    <row r="162" spans="2:9" ht="15">
      <c r="B162" s="60"/>
      <c r="C162" s="60"/>
      <c r="D162" s="45"/>
      <c r="E162" s="60"/>
      <c r="F162" s="1"/>
      <c r="G162" s="125" t="s">
        <v>646</v>
      </c>
      <c r="H162" s="125"/>
      <c r="I162" s="125"/>
    </row>
    <row r="163" spans="2:9" ht="15">
      <c r="B163" s="60" t="s">
        <v>430</v>
      </c>
      <c r="C163" s="60" t="s">
        <v>647</v>
      </c>
      <c r="D163" s="45"/>
      <c r="E163" s="60"/>
      <c r="F163" s="1"/>
      <c r="G163" s="1"/>
      <c r="H163" s="1"/>
      <c r="I163" s="1"/>
    </row>
  </sheetData>
  <mergeCells count="25">
    <mergeCell ref="A1:H1"/>
    <mergeCell ref="C2:G2"/>
    <mergeCell ref="A2:B2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8CFAD-C157-42A2-B11A-B86AD710AD7B}">
  <dimension ref="A1:G40"/>
  <sheetViews>
    <sheetView zoomScaleNormal="100" workbookViewId="0">
      <selection activeCell="A29" sqref="A29:G34"/>
    </sheetView>
  </sheetViews>
  <sheetFormatPr baseColWidth="10" defaultRowHeight="11.25"/>
  <cols>
    <col min="1" max="1" width="39.28515625" style="1" customWidth="1"/>
    <col min="2" max="7" width="14.42578125" style="1" customWidth="1"/>
    <col min="8" max="16384" width="11.42578125" style="1"/>
  </cols>
  <sheetData>
    <row r="1" spans="1:7" ht="42.75" customHeight="1">
      <c r="A1" s="181" t="s">
        <v>640</v>
      </c>
      <c r="B1" s="182"/>
      <c r="C1" s="182"/>
      <c r="D1" s="182"/>
      <c r="E1" s="182"/>
      <c r="F1" s="182"/>
      <c r="G1" s="183"/>
    </row>
    <row r="2" spans="1:7">
      <c r="A2" s="126"/>
      <c r="B2" s="184" t="s">
        <v>295</v>
      </c>
      <c r="C2" s="184"/>
      <c r="D2" s="184"/>
      <c r="E2" s="184"/>
      <c r="F2" s="184"/>
      <c r="G2" s="126"/>
    </row>
    <row r="3" spans="1:7" ht="22.5">
      <c r="A3" s="127" t="s">
        <v>0</v>
      </c>
      <c r="B3" s="110" t="s">
        <v>298</v>
      </c>
      <c r="C3" s="110" t="s">
        <v>221</v>
      </c>
      <c r="D3" s="110" t="s">
        <v>222</v>
      </c>
      <c r="E3" s="110" t="s">
        <v>184</v>
      </c>
      <c r="F3" s="110" t="s">
        <v>297</v>
      </c>
      <c r="G3" s="127" t="s">
        <v>299</v>
      </c>
    </row>
    <row r="4" spans="1:7">
      <c r="A4" s="47" t="s">
        <v>300</v>
      </c>
      <c r="B4" s="2"/>
      <c r="C4" s="2"/>
      <c r="D4" s="2"/>
      <c r="E4" s="2"/>
      <c r="F4" s="2"/>
      <c r="G4" s="2"/>
    </row>
    <row r="5" spans="1:7">
      <c r="A5" s="48" t="s">
        <v>301</v>
      </c>
      <c r="B5" s="3">
        <v>25112640</v>
      </c>
      <c r="C5" s="3">
        <v>978599.99999999988</v>
      </c>
      <c r="D5" s="3">
        <v>26091240</v>
      </c>
      <c r="E5" s="3">
        <v>11028337.35</v>
      </c>
      <c r="F5" s="3">
        <v>10773317.889999999</v>
      </c>
      <c r="G5" s="3">
        <v>15062902.650000002</v>
      </c>
    </row>
    <row r="6" spans="1:7">
      <c r="A6" s="49" t="s">
        <v>302</v>
      </c>
      <c r="B6" s="4">
        <v>1624357.27</v>
      </c>
      <c r="C6" s="4">
        <v>1819867.24</v>
      </c>
      <c r="D6" s="4">
        <v>3444224.51</v>
      </c>
      <c r="E6" s="4">
        <v>1611268.13</v>
      </c>
      <c r="F6" s="4">
        <v>1606668.13</v>
      </c>
      <c r="G6" s="4">
        <v>1832956.38</v>
      </c>
    </row>
    <row r="7" spans="1:7">
      <c r="A7" s="49" t="s">
        <v>303</v>
      </c>
      <c r="B7" s="4">
        <v>3036451.96</v>
      </c>
      <c r="C7" s="4">
        <v>33500</v>
      </c>
      <c r="D7" s="4">
        <v>3069951.96</v>
      </c>
      <c r="E7" s="4">
        <v>1119041.1399999999</v>
      </c>
      <c r="F7" s="4">
        <v>1106912.08</v>
      </c>
      <c r="G7" s="4">
        <v>1950910.82</v>
      </c>
    </row>
    <row r="8" spans="1:7">
      <c r="A8" s="49" t="s">
        <v>304</v>
      </c>
      <c r="B8" s="4">
        <v>308571.21999999997</v>
      </c>
      <c r="C8" s="4">
        <v>6107.22</v>
      </c>
      <c r="D8" s="4">
        <v>314678.43999999994</v>
      </c>
      <c r="E8" s="4">
        <v>38065.980000000003</v>
      </c>
      <c r="F8" s="4">
        <v>38065.980000000003</v>
      </c>
      <c r="G8" s="4">
        <v>276612.45999999996</v>
      </c>
    </row>
    <row r="9" spans="1:7">
      <c r="A9" s="49" t="s">
        <v>305</v>
      </c>
      <c r="B9" s="4">
        <v>3289768.62</v>
      </c>
      <c r="C9" s="4">
        <v>0</v>
      </c>
      <c r="D9" s="4">
        <v>3289768.62</v>
      </c>
      <c r="E9" s="4">
        <v>1054013.93</v>
      </c>
      <c r="F9" s="4">
        <v>1054013.93</v>
      </c>
      <c r="G9" s="4">
        <v>2235754.6900000004</v>
      </c>
    </row>
    <row r="10" spans="1:7">
      <c r="A10" s="49" t="s">
        <v>306</v>
      </c>
      <c r="B10" s="4">
        <v>672445.63</v>
      </c>
      <c r="C10" s="4">
        <v>8650.4500000000007</v>
      </c>
      <c r="D10" s="4">
        <v>681096.08</v>
      </c>
      <c r="E10" s="4">
        <v>246218.59</v>
      </c>
      <c r="F10" s="4">
        <v>246218.59</v>
      </c>
      <c r="G10" s="4">
        <v>434877.49</v>
      </c>
    </row>
    <row r="11" spans="1:7">
      <c r="A11" s="49" t="s">
        <v>307</v>
      </c>
      <c r="B11" s="4">
        <v>10207442.42</v>
      </c>
      <c r="C11" s="4">
        <v>-850541.7</v>
      </c>
      <c r="D11" s="4">
        <v>9356900.7200000007</v>
      </c>
      <c r="E11" s="4">
        <v>4903602.9800000004</v>
      </c>
      <c r="F11" s="4">
        <v>4750236.09</v>
      </c>
      <c r="G11" s="4">
        <v>4453297.74</v>
      </c>
    </row>
    <row r="12" spans="1:7">
      <c r="A12" s="49" t="s">
        <v>308</v>
      </c>
      <c r="B12" s="4">
        <v>2083722.69</v>
      </c>
      <c r="C12" s="4">
        <v>-26719.79</v>
      </c>
      <c r="D12" s="4">
        <v>2057002.9</v>
      </c>
      <c r="E12" s="4">
        <v>765076.54</v>
      </c>
      <c r="F12" s="4">
        <v>747484.54</v>
      </c>
      <c r="G12" s="4">
        <v>1291926.3599999999</v>
      </c>
    </row>
    <row r="13" spans="1:7">
      <c r="A13" s="49" t="s">
        <v>309</v>
      </c>
      <c r="B13" s="4">
        <v>2935160.97</v>
      </c>
      <c r="C13" s="4">
        <v>0</v>
      </c>
      <c r="D13" s="4">
        <v>2935160.97</v>
      </c>
      <c r="E13" s="4">
        <v>943418.14</v>
      </c>
      <c r="F13" s="4">
        <v>883223.95</v>
      </c>
      <c r="G13" s="4">
        <v>1991742.83</v>
      </c>
    </row>
    <row r="14" spans="1:7">
      <c r="A14" s="49" t="s">
        <v>310</v>
      </c>
      <c r="B14" s="4">
        <v>954719.22</v>
      </c>
      <c r="C14" s="4">
        <v>-12263.42</v>
      </c>
      <c r="D14" s="4">
        <v>942455.79999999993</v>
      </c>
      <c r="E14" s="4">
        <v>347631.92</v>
      </c>
      <c r="F14" s="4">
        <v>340494.6</v>
      </c>
      <c r="G14" s="4">
        <v>594823.87999999989</v>
      </c>
    </row>
    <row r="15" spans="1:7">
      <c r="A15" s="10" t="s">
        <v>311</v>
      </c>
      <c r="B15" s="4"/>
      <c r="C15" s="4"/>
      <c r="D15" s="4"/>
      <c r="E15" s="4"/>
      <c r="F15" s="4"/>
      <c r="G15" s="4"/>
    </row>
    <row r="16" spans="1:7">
      <c r="A16" s="10" t="s">
        <v>312</v>
      </c>
      <c r="B16" s="3">
        <f>SUM(B17:B24)</f>
        <v>0</v>
      </c>
      <c r="C16" s="3">
        <f t="shared" ref="C16:G16" si="0">SUM(C17:C24)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0</v>
      </c>
    </row>
    <row r="17" spans="1:7">
      <c r="A17" s="49" t="s">
        <v>313</v>
      </c>
      <c r="B17" s="4"/>
      <c r="C17" s="4"/>
      <c r="D17" s="4">
        <f>B17+C17</f>
        <v>0</v>
      </c>
      <c r="E17" s="4"/>
      <c r="F17" s="4"/>
      <c r="G17" s="4">
        <f t="shared" ref="G17:G24" si="1">D17-E17</f>
        <v>0</v>
      </c>
    </row>
    <row r="18" spans="1:7">
      <c r="A18" s="49" t="s">
        <v>314</v>
      </c>
      <c r="B18" s="4"/>
      <c r="C18" s="4"/>
      <c r="D18" s="4">
        <f t="shared" ref="D18:D24" si="2">B18+C18</f>
        <v>0</v>
      </c>
      <c r="E18" s="4"/>
      <c r="F18" s="4"/>
      <c r="G18" s="4">
        <f t="shared" si="1"/>
        <v>0</v>
      </c>
    </row>
    <row r="19" spans="1:7">
      <c r="A19" s="49" t="s">
        <v>315</v>
      </c>
      <c r="B19" s="4"/>
      <c r="C19" s="4"/>
      <c r="D19" s="4">
        <f t="shared" si="2"/>
        <v>0</v>
      </c>
      <c r="E19" s="4"/>
      <c r="F19" s="4"/>
      <c r="G19" s="4">
        <f t="shared" si="1"/>
        <v>0</v>
      </c>
    </row>
    <row r="20" spans="1:7">
      <c r="A20" s="49" t="s">
        <v>316</v>
      </c>
      <c r="B20" s="4"/>
      <c r="C20" s="4"/>
      <c r="D20" s="4">
        <f t="shared" si="2"/>
        <v>0</v>
      </c>
      <c r="E20" s="4"/>
      <c r="F20" s="4"/>
      <c r="G20" s="4">
        <f t="shared" si="1"/>
        <v>0</v>
      </c>
    </row>
    <row r="21" spans="1:7">
      <c r="A21" s="49" t="s">
        <v>317</v>
      </c>
      <c r="B21" s="4"/>
      <c r="C21" s="4"/>
      <c r="D21" s="4">
        <f t="shared" si="2"/>
        <v>0</v>
      </c>
      <c r="E21" s="4"/>
      <c r="F21" s="4"/>
      <c r="G21" s="4">
        <f t="shared" si="1"/>
        <v>0</v>
      </c>
    </row>
    <row r="22" spans="1:7">
      <c r="A22" s="49" t="s">
        <v>318</v>
      </c>
      <c r="B22" s="4"/>
      <c r="C22" s="4"/>
      <c r="D22" s="4">
        <f t="shared" si="2"/>
        <v>0</v>
      </c>
      <c r="E22" s="4"/>
      <c r="F22" s="4"/>
      <c r="G22" s="4">
        <f t="shared" si="1"/>
        <v>0</v>
      </c>
    </row>
    <row r="23" spans="1:7">
      <c r="A23" s="49" t="s">
        <v>319</v>
      </c>
      <c r="B23" s="4"/>
      <c r="C23" s="4"/>
      <c r="D23" s="4">
        <f t="shared" si="2"/>
        <v>0</v>
      </c>
      <c r="E23" s="4"/>
      <c r="F23" s="4"/>
      <c r="G23" s="4">
        <f t="shared" si="1"/>
        <v>0</v>
      </c>
    </row>
    <row r="24" spans="1:7">
      <c r="A24" s="49"/>
      <c r="B24" s="4"/>
      <c r="C24" s="4"/>
      <c r="D24" s="4">
        <f t="shared" si="2"/>
        <v>0</v>
      </c>
      <c r="E24" s="4"/>
      <c r="F24" s="4"/>
      <c r="G24" s="4">
        <f t="shared" si="1"/>
        <v>0</v>
      </c>
    </row>
    <row r="25" spans="1:7">
      <c r="A25" s="50"/>
      <c r="B25" s="4"/>
      <c r="C25" s="4"/>
      <c r="D25" s="4"/>
      <c r="E25" s="4"/>
      <c r="F25" s="4"/>
      <c r="G25" s="4"/>
    </row>
    <row r="26" spans="1:7">
      <c r="A26" s="48" t="s">
        <v>320</v>
      </c>
      <c r="B26" s="3">
        <f>B5+B16</f>
        <v>25112640</v>
      </c>
      <c r="C26" s="3">
        <f t="shared" ref="C26:G26" si="3">C5+C16</f>
        <v>978599.99999999988</v>
      </c>
      <c r="D26" s="3">
        <f t="shared" si="3"/>
        <v>26091240</v>
      </c>
      <c r="E26" s="3">
        <f t="shared" si="3"/>
        <v>11028337.35</v>
      </c>
      <c r="F26" s="3">
        <f t="shared" si="3"/>
        <v>10773317.889999999</v>
      </c>
      <c r="G26" s="3">
        <f t="shared" si="3"/>
        <v>15062902.650000002</v>
      </c>
    </row>
    <row r="27" spans="1:7">
      <c r="A27" s="11"/>
      <c r="B27" s="7"/>
      <c r="C27" s="7"/>
      <c r="D27" s="7"/>
      <c r="E27" s="7"/>
      <c r="F27" s="7"/>
      <c r="G27" s="7"/>
    </row>
    <row r="29" spans="1:7">
      <c r="A29" s="1" t="s">
        <v>182</v>
      </c>
    </row>
    <row r="31" spans="1:7">
      <c r="A31" s="60" t="s">
        <v>428</v>
      </c>
      <c r="B31" s="60" t="s">
        <v>429</v>
      </c>
      <c r="C31" s="60"/>
      <c r="E31" s="1" t="s">
        <v>649</v>
      </c>
    </row>
    <row r="32" spans="1:7">
      <c r="A32" s="60"/>
      <c r="B32" s="60"/>
      <c r="C32" s="60"/>
      <c r="E32" s="60"/>
    </row>
    <row r="33" spans="1:5">
      <c r="A33" s="60"/>
      <c r="B33" s="60"/>
      <c r="C33" s="60"/>
    </row>
    <row r="34" spans="1:5">
      <c r="A34" s="60" t="s">
        <v>430</v>
      </c>
      <c r="B34" s="60" t="s">
        <v>431</v>
      </c>
      <c r="C34" s="60"/>
      <c r="E34" s="1" t="s">
        <v>650</v>
      </c>
    </row>
    <row r="35" spans="1:5">
      <c r="A35" s="60"/>
      <c r="B35" s="60"/>
      <c r="C35" s="60"/>
    </row>
    <row r="36" spans="1:5">
      <c r="A36" s="60"/>
      <c r="B36" s="60"/>
      <c r="C36" s="60"/>
    </row>
    <row r="37" spans="1:5">
      <c r="A37" s="60"/>
      <c r="C37" s="60"/>
    </row>
    <row r="38" spans="1:5">
      <c r="A38" s="60"/>
      <c r="B38" s="60"/>
      <c r="C38" s="60"/>
    </row>
    <row r="39" spans="1:5">
      <c r="A39" s="60"/>
      <c r="B39" s="60"/>
      <c r="C39" s="60"/>
    </row>
    <row r="40" spans="1:5">
      <c r="A40" s="60"/>
      <c r="B40" s="60"/>
      <c r="C40" s="60"/>
    </row>
  </sheetData>
  <mergeCells count="2">
    <mergeCell ref="A1:G1"/>
    <mergeCell ref="B2:F2"/>
  </mergeCells>
  <pageMargins left="0.7" right="0.7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00FF-F663-4530-8243-CFC4075107B4}">
  <dimension ref="A1:H87"/>
  <sheetViews>
    <sheetView zoomScaleNormal="100" workbookViewId="0">
      <selection activeCell="B82" sqref="B82:H87"/>
    </sheetView>
  </sheetViews>
  <sheetFormatPr baseColWidth="10" defaultRowHeight="11.25"/>
  <cols>
    <col min="1" max="1" width="5" style="1" customWidth="1"/>
    <col min="2" max="2" width="56.42578125" style="1" customWidth="1"/>
    <col min="3" max="8" width="15.28515625" style="1" customWidth="1"/>
    <col min="9" max="16384" width="11.42578125" style="1"/>
  </cols>
  <sheetData>
    <row r="1" spans="1:8" ht="45.95" customHeight="1">
      <c r="A1" s="181" t="s">
        <v>641</v>
      </c>
      <c r="B1" s="182"/>
      <c r="C1" s="182"/>
      <c r="D1" s="182"/>
      <c r="E1" s="182"/>
      <c r="F1" s="182"/>
      <c r="G1" s="182"/>
      <c r="H1" s="183"/>
    </row>
    <row r="2" spans="1:8" ht="12" customHeight="1">
      <c r="A2" s="185"/>
      <c r="B2" s="186"/>
      <c r="C2" s="187" t="s">
        <v>295</v>
      </c>
      <c r="D2" s="187"/>
      <c r="E2" s="187"/>
      <c r="F2" s="187"/>
      <c r="G2" s="187"/>
      <c r="H2" s="128"/>
    </row>
    <row r="3" spans="1:8" ht="22.5">
      <c r="A3" s="188" t="s">
        <v>0</v>
      </c>
      <c r="B3" s="189"/>
      <c r="C3" s="110" t="s">
        <v>298</v>
      </c>
      <c r="D3" s="110" t="s">
        <v>321</v>
      </c>
      <c r="E3" s="110" t="s">
        <v>322</v>
      </c>
      <c r="F3" s="110" t="s">
        <v>184</v>
      </c>
      <c r="G3" s="110" t="s">
        <v>297</v>
      </c>
      <c r="H3" s="127" t="s">
        <v>323</v>
      </c>
    </row>
    <row r="4" spans="1:8" ht="5.0999999999999996" customHeight="1">
      <c r="A4" s="30"/>
      <c r="B4" s="51"/>
      <c r="C4" s="2"/>
      <c r="D4" s="2"/>
      <c r="E4" s="2"/>
      <c r="F4" s="2"/>
      <c r="G4" s="2"/>
      <c r="H4" s="2"/>
    </row>
    <row r="5" spans="1:8" ht="12.75" customHeight="1">
      <c r="A5" s="190" t="s">
        <v>324</v>
      </c>
      <c r="B5" s="191"/>
      <c r="C5" s="3"/>
      <c r="D5" s="3"/>
      <c r="E5" s="3"/>
      <c r="F5" s="3"/>
      <c r="G5" s="3"/>
      <c r="H5" s="3"/>
    </row>
    <row r="6" spans="1:8" ht="12.75" customHeight="1">
      <c r="A6" s="172" t="s">
        <v>325</v>
      </c>
      <c r="B6" s="173"/>
      <c r="C6" s="129"/>
      <c r="D6" s="129"/>
      <c r="E6" s="129"/>
      <c r="F6" s="129"/>
      <c r="G6" s="129"/>
      <c r="H6" s="129"/>
    </row>
    <row r="7" spans="1:8">
      <c r="A7" s="52" t="s">
        <v>326</v>
      </c>
      <c r="B7" s="53" t="s">
        <v>327</v>
      </c>
      <c r="C7" s="46">
        <f t="shared" ref="C7:H7" si="0">SUM(C8:C15)</f>
        <v>3345023.1799999997</v>
      </c>
      <c r="D7" s="46">
        <f t="shared" si="0"/>
        <v>39607.22</v>
      </c>
      <c r="E7" s="46">
        <f t="shared" si="0"/>
        <v>3384630.4</v>
      </c>
      <c r="F7" s="46">
        <f t="shared" si="0"/>
        <v>1157107.1199999999</v>
      </c>
      <c r="G7" s="46">
        <f t="shared" si="0"/>
        <v>1144978.06</v>
      </c>
      <c r="H7" s="46">
        <f t="shared" si="0"/>
        <v>2227523.2800000003</v>
      </c>
    </row>
    <row r="8" spans="1:8">
      <c r="A8" s="52" t="s">
        <v>328</v>
      </c>
      <c r="B8" s="53" t="s">
        <v>329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>
      <c r="A9" s="52" t="s">
        <v>330</v>
      </c>
      <c r="B9" s="53" t="s">
        <v>331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8">
      <c r="A10" s="52" t="s">
        <v>332</v>
      </c>
      <c r="B10" s="53" t="s">
        <v>333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>
      <c r="A11" s="52" t="s">
        <v>334</v>
      </c>
      <c r="B11" s="53" t="s">
        <v>335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8">
      <c r="A12" s="52" t="s">
        <v>336</v>
      </c>
      <c r="B12" s="53" t="s">
        <v>337</v>
      </c>
      <c r="C12" s="4">
        <v>3036451.96</v>
      </c>
      <c r="D12" s="4">
        <v>33500</v>
      </c>
      <c r="E12" s="4">
        <v>3069951.96</v>
      </c>
      <c r="F12" s="4">
        <v>1119041.1399999999</v>
      </c>
      <c r="G12" s="4">
        <v>1106912.08</v>
      </c>
      <c r="H12" s="4">
        <v>1950910.82</v>
      </c>
    </row>
    <row r="13" spans="1:8">
      <c r="A13" s="52" t="s">
        <v>338</v>
      </c>
      <c r="B13" s="53" t="s">
        <v>339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>
      <c r="A14" s="52" t="s">
        <v>340</v>
      </c>
      <c r="B14" s="53" t="s">
        <v>341</v>
      </c>
      <c r="C14" s="46">
        <v>308571.21999999997</v>
      </c>
      <c r="D14" s="46">
        <v>6107.22</v>
      </c>
      <c r="E14" s="46">
        <f t="shared" ref="E14" si="1">C14+D14</f>
        <v>314678.43999999994</v>
      </c>
      <c r="F14" s="46">
        <v>38065.980000000003</v>
      </c>
      <c r="G14" s="46">
        <v>38065.980000000003</v>
      </c>
      <c r="H14" s="46">
        <f t="shared" ref="H14" si="2">E14-F14</f>
        <v>276612.45999999996</v>
      </c>
    </row>
    <row r="15" spans="1:8" ht="13.5" customHeight="1">
      <c r="A15" s="32"/>
      <c r="B15" s="54"/>
      <c r="C15" s="3"/>
      <c r="D15" s="3"/>
      <c r="E15" s="3"/>
      <c r="F15" s="3"/>
      <c r="G15" s="3"/>
      <c r="H15" s="3"/>
    </row>
    <row r="16" spans="1:8" ht="15">
      <c r="A16" s="172" t="s">
        <v>342</v>
      </c>
      <c r="B16" s="192"/>
      <c r="C16" s="3">
        <v>21767616.82</v>
      </c>
      <c r="D16" s="3">
        <v>938992.78</v>
      </c>
      <c r="E16" s="3">
        <v>22706609.600000001</v>
      </c>
      <c r="F16" s="3">
        <v>9871230.2300000004</v>
      </c>
      <c r="G16" s="3">
        <v>9628339.8300000001</v>
      </c>
      <c r="H16" s="3">
        <v>12835379.370000001</v>
      </c>
    </row>
    <row r="17" spans="1:8">
      <c r="A17" s="52" t="s">
        <v>343</v>
      </c>
      <c r="B17" s="53" t="s">
        <v>344</v>
      </c>
      <c r="C17" s="4">
        <v>2579076.4900000002</v>
      </c>
      <c r="D17" s="4">
        <v>1807603.82</v>
      </c>
      <c r="E17" s="4">
        <v>4386680.3100000005</v>
      </c>
      <c r="F17" s="4">
        <v>1958900.05</v>
      </c>
      <c r="G17" s="4">
        <v>1947162.73</v>
      </c>
      <c r="H17" s="4">
        <v>2427780.2600000007</v>
      </c>
    </row>
    <row r="18" spans="1:8">
      <c r="A18" s="52" t="s">
        <v>345</v>
      </c>
      <c r="B18" s="53" t="s">
        <v>346</v>
      </c>
      <c r="C18" s="4">
        <v>19188540.329999998</v>
      </c>
      <c r="D18" s="4">
        <v>-868611.04</v>
      </c>
      <c r="E18" s="4">
        <v>18319929.289999999</v>
      </c>
      <c r="F18" s="4">
        <v>7912330.1799999997</v>
      </c>
      <c r="G18" s="4">
        <v>7681177.0999999996</v>
      </c>
      <c r="H18" s="4">
        <v>10407599.109999999</v>
      </c>
    </row>
    <row r="19" spans="1:8">
      <c r="A19" s="52" t="s">
        <v>347</v>
      </c>
      <c r="B19" s="53" t="s">
        <v>348</v>
      </c>
      <c r="C19" s="4"/>
      <c r="D19" s="4"/>
      <c r="E19" s="4">
        <f t="shared" ref="E19:E23" si="3">C19+D19</f>
        <v>0</v>
      </c>
      <c r="F19" s="4"/>
      <c r="G19" s="4"/>
      <c r="H19" s="4">
        <f t="shared" ref="H19:H71" si="4">E19-F19</f>
        <v>0</v>
      </c>
    </row>
    <row r="20" spans="1:8">
      <c r="A20" s="52" t="s">
        <v>349</v>
      </c>
      <c r="B20" s="53" t="s">
        <v>350</v>
      </c>
      <c r="C20" s="4"/>
      <c r="D20" s="4"/>
      <c r="E20" s="4">
        <f t="shared" si="3"/>
        <v>0</v>
      </c>
      <c r="F20" s="4"/>
      <c r="G20" s="4"/>
      <c r="H20" s="4">
        <f t="shared" si="4"/>
        <v>0</v>
      </c>
    </row>
    <row r="21" spans="1:8">
      <c r="A21" s="52" t="s">
        <v>351</v>
      </c>
      <c r="B21" s="53" t="s">
        <v>352</v>
      </c>
      <c r="C21" s="4"/>
      <c r="D21" s="4"/>
      <c r="E21" s="4">
        <f t="shared" si="3"/>
        <v>0</v>
      </c>
      <c r="F21" s="4"/>
      <c r="G21" s="4"/>
      <c r="H21" s="4">
        <f t="shared" si="4"/>
        <v>0</v>
      </c>
    </row>
    <row r="22" spans="1:8">
      <c r="A22" s="52" t="s">
        <v>353</v>
      </c>
      <c r="B22" s="53" t="s">
        <v>354</v>
      </c>
      <c r="C22" s="4"/>
      <c r="D22" s="4"/>
      <c r="E22" s="4">
        <f t="shared" si="3"/>
        <v>0</v>
      </c>
      <c r="F22" s="4"/>
      <c r="G22" s="4"/>
      <c r="H22" s="4">
        <f t="shared" si="4"/>
        <v>0</v>
      </c>
    </row>
    <row r="23" spans="1:8">
      <c r="A23" s="52" t="s">
        <v>355</v>
      </c>
      <c r="B23" s="53" t="s">
        <v>356</v>
      </c>
      <c r="C23" s="4"/>
      <c r="D23" s="4"/>
      <c r="E23" s="4">
        <f t="shared" si="3"/>
        <v>0</v>
      </c>
      <c r="F23" s="4"/>
      <c r="G23" s="4"/>
      <c r="H23" s="4">
        <f t="shared" si="4"/>
        <v>0</v>
      </c>
    </row>
    <row r="24" spans="1:8" ht="5.0999999999999996" customHeight="1">
      <c r="A24" s="32"/>
      <c r="B24" s="54"/>
      <c r="C24" s="3"/>
      <c r="D24" s="3"/>
      <c r="E24" s="3"/>
      <c r="F24" s="3"/>
      <c r="G24" s="3"/>
      <c r="H24" s="3"/>
    </row>
    <row r="25" spans="1:8" ht="15">
      <c r="A25" s="172" t="s">
        <v>357</v>
      </c>
      <c r="B25" s="192"/>
      <c r="C25" s="3">
        <f>SUM(C26:C34)</f>
        <v>0</v>
      </c>
      <c r="D25" s="3">
        <f t="shared" ref="D25:G25" si="5">SUM(D26:D34)</f>
        <v>0</v>
      </c>
      <c r="E25" s="3">
        <f t="shared" si="5"/>
        <v>0</v>
      </c>
      <c r="F25" s="3">
        <f t="shared" si="5"/>
        <v>0</v>
      </c>
      <c r="G25" s="3">
        <f t="shared" si="5"/>
        <v>0</v>
      </c>
      <c r="H25" s="3">
        <f t="shared" si="4"/>
        <v>0</v>
      </c>
    </row>
    <row r="26" spans="1:8">
      <c r="A26" s="52" t="s">
        <v>358</v>
      </c>
      <c r="B26" s="53" t="s">
        <v>359</v>
      </c>
      <c r="C26" s="4"/>
      <c r="D26" s="4"/>
      <c r="E26" s="4">
        <f>C26+D26</f>
        <v>0</v>
      </c>
      <c r="F26" s="4"/>
      <c r="G26" s="4"/>
      <c r="H26" s="4">
        <f t="shared" si="4"/>
        <v>0</v>
      </c>
    </row>
    <row r="27" spans="1:8">
      <c r="A27" s="52" t="s">
        <v>360</v>
      </c>
      <c r="B27" s="53" t="s">
        <v>361</v>
      </c>
      <c r="C27" s="4"/>
      <c r="D27" s="4"/>
      <c r="E27" s="4">
        <f t="shared" ref="E27:E34" si="6">C27+D27</f>
        <v>0</v>
      </c>
      <c r="F27" s="4"/>
      <c r="G27" s="4"/>
      <c r="H27" s="4">
        <f t="shared" si="4"/>
        <v>0</v>
      </c>
    </row>
    <row r="28" spans="1:8">
      <c r="A28" s="52" t="s">
        <v>362</v>
      </c>
      <c r="B28" s="53" t="s">
        <v>363</v>
      </c>
      <c r="C28" s="4"/>
      <c r="D28" s="4"/>
      <c r="E28" s="4">
        <f t="shared" si="6"/>
        <v>0</v>
      </c>
      <c r="F28" s="4"/>
      <c r="G28" s="4"/>
      <c r="H28" s="4">
        <f t="shared" si="4"/>
        <v>0</v>
      </c>
    </row>
    <row r="29" spans="1:8">
      <c r="A29" s="52" t="s">
        <v>364</v>
      </c>
      <c r="B29" s="53" t="s">
        <v>365</v>
      </c>
      <c r="C29" s="4"/>
      <c r="D29" s="4"/>
      <c r="E29" s="4">
        <f t="shared" si="6"/>
        <v>0</v>
      </c>
      <c r="F29" s="4"/>
      <c r="G29" s="4"/>
      <c r="H29" s="4">
        <f t="shared" si="4"/>
        <v>0</v>
      </c>
    </row>
    <row r="30" spans="1:8">
      <c r="A30" s="52" t="s">
        <v>366</v>
      </c>
      <c r="B30" s="53" t="s">
        <v>367</v>
      </c>
      <c r="C30" s="4"/>
      <c r="D30" s="4"/>
      <c r="E30" s="4">
        <f t="shared" si="6"/>
        <v>0</v>
      </c>
      <c r="F30" s="4"/>
      <c r="G30" s="4"/>
      <c r="H30" s="4">
        <f t="shared" si="4"/>
        <v>0</v>
      </c>
    </row>
    <row r="31" spans="1:8">
      <c r="A31" s="52" t="s">
        <v>368</v>
      </c>
      <c r="B31" s="53" t="s">
        <v>369</v>
      </c>
      <c r="C31" s="4"/>
      <c r="D31" s="4"/>
      <c r="E31" s="4">
        <f t="shared" si="6"/>
        <v>0</v>
      </c>
      <c r="F31" s="4"/>
      <c r="G31" s="4"/>
      <c r="H31" s="4">
        <f t="shared" si="4"/>
        <v>0</v>
      </c>
    </row>
    <row r="32" spans="1:8">
      <c r="A32" s="52" t="s">
        <v>370</v>
      </c>
      <c r="B32" s="53" t="s">
        <v>371</v>
      </c>
      <c r="C32" s="4"/>
      <c r="D32" s="4"/>
      <c r="E32" s="4">
        <f t="shared" si="6"/>
        <v>0</v>
      </c>
      <c r="F32" s="4"/>
      <c r="G32" s="4"/>
      <c r="H32" s="4">
        <f t="shared" si="4"/>
        <v>0</v>
      </c>
    </row>
    <row r="33" spans="1:8">
      <c r="A33" s="52" t="s">
        <v>372</v>
      </c>
      <c r="B33" s="53" t="s">
        <v>373</v>
      </c>
      <c r="C33" s="4"/>
      <c r="D33" s="4"/>
      <c r="E33" s="4">
        <f t="shared" si="6"/>
        <v>0</v>
      </c>
      <c r="F33" s="4"/>
      <c r="G33" s="4"/>
      <c r="H33" s="4">
        <f t="shared" si="4"/>
        <v>0</v>
      </c>
    </row>
    <row r="34" spans="1:8">
      <c r="A34" s="52" t="s">
        <v>374</v>
      </c>
      <c r="B34" s="53" t="s">
        <v>375</v>
      </c>
      <c r="C34" s="4"/>
      <c r="D34" s="4"/>
      <c r="E34" s="4">
        <f t="shared" si="6"/>
        <v>0</v>
      </c>
      <c r="F34" s="4"/>
      <c r="G34" s="4"/>
      <c r="H34" s="4">
        <f t="shared" si="4"/>
        <v>0</v>
      </c>
    </row>
    <row r="35" spans="1:8" ht="5.0999999999999996" customHeight="1">
      <c r="A35" s="32"/>
      <c r="B35" s="54"/>
      <c r="C35" s="3"/>
      <c r="D35" s="3"/>
      <c r="E35" s="3"/>
      <c r="F35" s="3"/>
      <c r="G35" s="3"/>
      <c r="H35" s="3"/>
    </row>
    <row r="36" spans="1:8" ht="15">
      <c r="A36" s="172" t="s">
        <v>376</v>
      </c>
      <c r="B36" s="192"/>
      <c r="C36" s="3">
        <f>SUM(C37:C40)</f>
        <v>0</v>
      </c>
      <c r="D36" s="3">
        <f t="shared" ref="D36:G36" si="7">SUM(D37:D40)</f>
        <v>0</v>
      </c>
      <c r="E36" s="3">
        <f t="shared" si="7"/>
        <v>0</v>
      </c>
      <c r="F36" s="3">
        <f t="shared" si="7"/>
        <v>0</v>
      </c>
      <c r="G36" s="3">
        <f t="shared" si="7"/>
        <v>0</v>
      </c>
      <c r="H36" s="3">
        <f t="shared" si="4"/>
        <v>0</v>
      </c>
    </row>
    <row r="37" spans="1:8">
      <c r="A37" s="52" t="s">
        <v>377</v>
      </c>
      <c r="B37" s="53" t="s">
        <v>378</v>
      </c>
      <c r="C37" s="4"/>
      <c r="D37" s="4"/>
      <c r="E37" s="4">
        <f>C37+D37</f>
        <v>0</v>
      </c>
      <c r="F37" s="4"/>
      <c r="G37" s="4"/>
      <c r="H37" s="4">
        <f t="shared" si="4"/>
        <v>0</v>
      </c>
    </row>
    <row r="38" spans="1:8" ht="22.5">
      <c r="A38" s="52" t="s">
        <v>379</v>
      </c>
      <c r="B38" s="55" t="s">
        <v>380</v>
      </c>
      <c r="C38" s="4"/>
      <c r="D38" s="4"/>
      <c r="E38" s="4">
        <f t="shared" ref="E38:E40" si="8">C38+D38</f>
        <v>0</v>
      </c>
      <c r="F38" s="4"/>
      <c r="G38" s="4"/>
      <c r="H38" s="4">
        <f t="shared" si="4"/>
        <v>0</v>
      </c>
    </row>
    <row r="39" spans="1:8">
      <c r="A39" s="52" t="s">
        <v>381</v>
      </c>
      <c r="B39" s="53" t="s">
        <v>382</v>
      </c>
      <c r="C39" s="4"/>
      <c r="D39" s="4"/>
      <c r="E39" s="4">
        <f t="shared" si="8"/>
        <v>0</v>
      </c>
      <c r="F39" s="4"/>
      <c r="G39" s="4"/>
      <c r="H39" s="4">
        <f t="shared" si="4"/>
        <v>0</v>
      </c>
    </row>
    <row r="40" spans="1:8">
      <c r="A40" s="52" t="s">
        <v>383</v>
      </c>
      <c r="B40" s="53" t="s">
        <v>384</v>
      </c>
      <c r="C40" s="4"/>
      <c r="D40" s="4"/>
      <c r="E40" s="4">
        <f t="shared" si="8"/>
        <v>0</v>
      </c>
      <c r="F40" s="4"/>
      <c r="G40" s="4"/>
      <c r="H40" s="4">
        <f t="shared" si="4"/>
        <v>0</v>
      </c>
    </row>
    <row r="41" spans="1:8" ht="5.0999999999999996" customHeight="1">
      <c r="A41" s="32"/>
      <c r="B41" s="54"/>
      <c r="C41" s="3"/>
      <c r="D41" s="3"/>
      <c r="E41" s="3"/>
      <c r="F41" s="3"/>
      <c r="G41" s="3"/>
      <c r="H41" s="3"/>
    </row>
    <row r="42" spans="1:8" ht="15">
      <c r="A42" s="172" t="s">
        <v>385</v>
      </c>
      <c r="B42" s="192"/>
      <c r="C42" s="3">
        <f>C43+C53+C62+C73</f>
        <v>0</v>
      </c>
      <c r="D42" s="3">
        <f t="shared" ref="D42:G42" si="9">D43+D53+D62+D73</f>
        <v>0</v>
      </c>
      <c r="E42" s="3">
        <f t="shared" si="9"/>
        <v>0</v>
      </c>
      <c r="F42" s="3">
        <f t="shared" si="9"/>
        <v>0</v>
      </c>
      <c r="G42" s="3">
        <f t="shared" si="9"/>
        <v>0</v>
      </c>
      <c r="H42" s="3">
        <f t="shared" si="4"/>
        <v>0</v>
      </c>
    </row>
    <row r="43" spans="1:8" ht="15">
      <c r="A43" s="172" t="s">
        <v>325</v>
      </c>
      <c r="B43" s="192"/>
      <c r="C43" s="3">
        <f>SUM(C44:C51)</f>
        <v>0</v>
      </c>
      <c r="D43" s="3">
        <f t="shared" ref="D43:G43" si="10">SUM(D44:D51)</f>
        <v>0</v>
      </c>
      <c r="E43" s="3">
        <f t="shared" si="10"/>
        <v>0</v>
      </c>
      <c r="F43" s="3">
        <f t="shared" si="10"/>
        <v>0</v>
      </c>
      <c r="G43" s="3">
        <f t="shared" si="10"/>
        <v>0</v>
      </c>
      <c r="H43" s="3">
        <f t="shared" si="4"/>
        <v>0</v>
      </c>
    </row>
    <row r="44" spans="1:8">
      <c r="A44" s="52" t="s">
        <v>386</v>
      </c>
      <c r="B44" s="53" t="s">
        <v>327</v>
      </c>
      <c r="C44" s="4"/>
      <c r="D44" s="4"/>
      <c r="E44" s="4">
        <f>C44+D44</f>
        <v>0</v>
      </c>
      <c r="F44" s="4"/>
      <c r="G44" s="4"/>
      <c r="H44" s="4">
        <f t="shared" si="4"/>
        <v>0</v>
      </c>
    </row>
    <row r="45" spans="1:8">
      <c r="A45" s="52" t="s">
        <v>387</v>
      </c>
      <c r="B45" s="53" t="s">
        <v>329</v>
      </c>
      <c r="C45" s="4"/>
      <c r="D45" s="4"/>
      <c r="E45" s="4">
        <f t="shared" ref="E45:E51" si="11">C45+D45</f>
        <v>0</v>
      </c>
      <c r="F45" s="4"/>
      <c r="G45" s="4"/>
      <c r="H45" s="4">
        <f t="shared" si="4"/>
        <v>0</v>
      </c>
    </row>
    <row r="46" spans="1:8">
      <c r="A46" s="52" t="s">
        <v>388</v>
      </c>
      <c r="B46" s="53" t="s">
        <v>331</v>
      </c>
      <c r="C46" s="4"/>
      <c r="D46" s="4"/>
      <c r="E46" s="4">
        <f t="shared" si="11"/>
        <v>0</v>
      </c>
      <c r="F46" s="4"/>
      <c r="G46" s="4"/>
      <c r="H46" s="4">
        <f t="shared" si="4"/>
        <v>0</v>
      </c>
    </row>
    <row r="47" spans="1:8">
      <c r="A47" s="52" t="s">
        <v>389</v>
      </c>
      <c r="B47" s="53" t="s">
        <v>333</v>
      </c>
      <c r="C47" s="4"/>
      <c r="D47" s="4"/>
      <c r="E47" s="4">
        <f t="shared" si="11"/>
        <v>0</v>
      </c>
      <c r="F47" s="4"/>
      <c r="G47" s="4"/>
      <c r="H47" s="4">
        <f t="shared" si="4"/>
        <v>0</v>
      </c>
    </row>
    <row r="48" spans="1:8">
      <c r="A48" s="52" t="s">
        <v>390</v>
      </c>
      <c r="B48" s="53" t="s">
        <v>335</v>
      </c>
      <c r="C48" s="4"/>
      <c r="D48" s="4"/>
      <c r="E48" s="4">
        <f t="shared" si="11"/>
        <v>0</v>
      </c>
      <c r="F48" s="4"/>
      <c r="G48" s="4"/>
      <c r="H48" s="4">
        <f t="shared" si="4"/>
        <v>0</v>
      </c>
    </row>
    <row r="49" spans="1:8">
      <c r="A49" s="52" t="s">
        <v>391</v>
      </c>
      <c r="B49" s="53" t="s">
        <v>337</v>
      </c>
      <c r="C49" s="4"/>
      <c r="D49" s="4"/>
      <c r="E49" s="4">
        <f t="shared" si="11"/>
        <v>0</v>
      </c>
      <c r="F49" s="4"/>
      <c r="G49" s="4"/>
      <c r="H49" s="4">
        <f t="shared" si="4"/>
        <v>0</v>
      </c>
    </row>
    <row r="50" spans="1:8">
      <c r="A50" s="52" t="s">
        <v>392</v>
      </c>
      <c r="B50" s="53" t="s">
        <v>339</v>
      </c>
      <c r="C50" s="4"/>
      <c r="D50" s="4"/>
      <c r="E50" s="4">
        <f t="shared" si="11"/>
        <v>0</v>
      </c>
      <c r="F50" s="4"/>
      <c r="G50" s="4"/>
      <c r="H50" s="4">
        <f t="shared" si="4"/>
        <v>0</v>
      </c>
    </row>
    <row r="51" spans="1:8">
      <c r="A51" s="52" t="s">
        <v>393</v>
      </c>
      <c r="B51" s="53" t="s">
        <v>341</v>
      </c>
      <c r="C51" s="4"/>
      <c r="D51" s="4"/>
      <c r="E51" s="4">
        <f t="shared" si="11"/>
        <v>0</v>
      </c>
      <c r="F51" s="4"/>
      <c r="G51" s="4"/>
      <c r="H51" s="4">
        <f t="shared" si="4"/>
        <v>0</v>
      </c>
    </row>
    <row r="52" spans="1:8" ht="5.0999999999999996" customHeight="1">
      <c r="A52" s="32"/>
      <c r="B52" s="54"/>
      <c r="C52" s="3"/>
      <c r="D52" s="3"/>
      <c r="E52" s="3"/>
      <c r="F52" s="3"/>
      <c r="G52" s="3"/>
      <c r="H52" s="3"/>
    </row>
    <row r="53" spans="1:8" ht="15">
      <c r="A53" s="172" t="s">
        <v>342</v>
      </c>
      <c r="B53" s="192"/>
      <c r="C53" s="3">
        <f>SUM(C54:C60)</f>
        <v>0</v>
      </c>
      <c r="D53" s="3">
        <f t="shared" ref="D53:G53" si="12">SUM(D54:D60)</f>
        <v>0</v>
      </c>
      <c r="E53" s="3">
        <f t="shared" si="12"/>
        <v>0</v>
      </c>
      <c r="F53" s="3">
        <f t="shared" si="12"/>
        <v>0</v>
      </c>
      <c r="G53" s="3">
        <f t="shared" si="12"/>
        <v>0</v>
      </c>
      <c r="H53" s="3">
        <f t="shared" si="4"/>
        <v>0</v>
      </c>
    </row>
    <row r="54" spans="1:8">
      <c r="A54" s="52" t="s">
        <v>394</v>
      </c>
      <c r="B54" s="53" t="s">
        <v>344</v>
      </c>
      <c r="C54" s="4"/>
      <c r="D54" s="4"/>
      <c r="E54" s="4">
        <f>C54+D54</f>
        <v>0</v>
      </c>
      <c r="F54" s="4"/>
      <c r="G54" s="4"/>
      <c r="H54" s="4">
        <f t="shared" si="4"/>
        <v>0</v>
      </c>
    </row>
    <row r="55" spans="1:8">
      <c r="A55" s="52" t="s">
        <v>395</v>
      </c>
      <c r="B55" s="53" t="s">
        <v>346</v>
      </c>
      <c r="C55" s="4"/>
      <c r="D55" s="4"/>
      <c r="E55" s="4">
        <f t="shared" ref="E55:E60" si="13">C55+D55</f>
        <v>0</v>
      </c>
      <c r="F55" s="4"/>
      <c r="G55" s="4"/>
      <c r="H55" s="4">
        <f t="shared" si="4"/>
        <v>0</v>
      </c>
    </row>
    <row r="56" spans="1:8">
      <c r="A56" s="52" t="s">
        <v>396</v>
      </c>
      <c r="B56" s="53" t="s">
        <v>348</v>
      </c>
      <c r="C56" s="4"/>
      <c r="D56" s="4"/>
      <c r="E56" s="4">
        <f t="shared" si="13"/>
        <v>0</v>
      </c>
      <c r="F56" s="4"/>
      <c r="G56" s="4"/>
      <c r="H56" s="4">
        <f t="shared" si="4"/>
        <v>0</v>
      </c>
    </row>
    <row r="57" spans="1:8">
      <c r="A57" s="52" t="s">
        <v>397</v>
      </c>
      <c r="B57" s="53" t="s">
        <v>350</v>
      </c>
      <c r="C57" s="4"/>
      <c r="D57" s="4"/>
      <c r="E57" s="4">
        <f t="shared" si="13"/>
        <v>0</v>
      </c>
      <c r="F57" s="4"/>
      <c r="G57" s="4"/>
      <c r="H57" s="4">
        <f t="shared" si="4"/>
        <v>0</v>
      </c>
    </row>
    <row r="58" spans="1:8">
      <c r="A58" s="52" t="s">
        <v>398</v>
      </c>
      <c r="B58" s="53" t="s">
        <v>352</v>
      </c>
      <c r="C58" s="4"/>
      <c r="D58" s="4"/>
      <c r="E58" s="4">
        <f t="shared" si="13"/>
        <v>0</v>
      </c>
      <c r="F58" s="4"/>
      <c r="G58" s="4"/>
      <c r="H58" s="4">
        <f t="shared" si="4"/>
        <v>0</v>
      </c>
    </row>
    <row r="59" spans="1:8">
      <c r="A59" s="52" t="s">
        <v>399</v>
      </c>
      <c r="B59" s="53" t="s">
        <v>354</v>
      </c>
      <c r="C59" s="4"/>
      <c r="D59" s="4"/>
      <c r="E59" s="4">
        <f t="shared" si="13"/>
        <v>0</v>
      </c>
      <c r="F59" s="4"/>
      <c r="G59" s="4"/>
      <c r="H59" s="4">
        <f t="shared" si="4"/>
        <v>0</v>
      </c>
    </row>
    <row r="60" spans="1:8">
      <c r="A60" s="52" t="s">
        <v>400</v>
      </c>
      <c r="B60" s="53" t="s">
        <v>356</v>
      </c>
      <c r="C60" s="4"/>
      <c r="D60" s="4"/>
      <c r="E60" s="4">
        <f t="shared" si="13"/>
        <v>0</v>
      </c>
      <c r="F60" s="4"/>
      <c r="G60" s="4"/>
      <c r="H60" s="4">
        <f t="shared" si="4"/>
        <v>0</v>
      </c>
    </row>
    <row r="61" spans="1:8" ht="5.0999999999999996" customHeight="1">
      <c r="A61" s="32"/>
      <c r="B61" s="54"/>
      <c r="C61" s="3"/>
      <c r="D61" s="3"/>
      <c r="E61" s="3"/>
      <c r="F61" s="3"/>
      <c r="G61" s="3"/>
      <c r="H61" s="3"/>
    </row>
    <row r="62" spans="1:8" ht="15">
      <c r="A62" s="172" t="s">
        <v>357</v>
      </c>
      <c r="B62" s="192"/>
      <c r="C62" s="3">
        <f>SUM(C63:C71)</f>
        <v>0</v>
      </c>
      <c r="D62" s="3">
        <f t="shared" ref="D62:G62" si="14">SUM(D63:D71)</f>
        <v>0</v>
      </c>
      <c r="E62" s="3">
        <f t="shared" si="14"/>
        <v>0</v>
      </c>
      <c r="F62" s="3">
        <f t="shared" si="14"/>
        <v>0</v>
      </c>
      <c r="G62" s="3">
        <f t="shared" si="14"/>
        <v>0</v>
      </c>
      <c r="H62" s="3">
        <f t="shared" si="4"/>
        <v>0</v>
      </c>
    </row>
    <row r="63" spans="1:8">
      <c r="A63" s="52" t="s">
        <v>401</v>
      </c>
      <c r="B63" s="53" t="s">
        <v>359</v>
      </c>
      <c r="C63" s="4"/>
      <c r="D63" s="4"/>
      <c r="E63" s="4">
        <f>C63+D63</f>
        <v>0</v>
      </c>
      <c r="F63" s="4"/>
      <c r="G63" s="4"/>
      <c r="H63" s="4">
        <f t="shared" si="4"/>
        <v>0</v>
      </c>
    </row>
    <row r="64" spans="1:8">
      <c r="A64" s="52" t="s">
        <v>402</v>
      </c>
      <c r="B64" s="53" t="s">
        <v>361</v>
      </c>
      <c r="C64" s="4"/>
      <c r="D64" s="4"/>
      <c r="E64" s="4">
        <f t="shared" ref="E64:E71" si="15">C64+D64</f>
        <v>0</v>
      </c>
      <c r="F64" s="4"/>
      <c r="G64" s="4"/>
      <c r="H64" s="4">
        <f t="shared" si="4"/>
        <v>0</v>
      </c>
    </row>
    <row r="65" spans="1:8">
      <c r="A65" s="52" t="s">
        <v>403</v>
      </c>
      <c r="B65" s="53" t="s">
        <v>363</v>
      </c>
      <c r="C65" s="4"/>
      <c r="D65" s="4"/>
      <c r="E65" s="4">
        <f t="shared" si="15"/>
        <v>0</v>
      </c>
      <c r="F65" s="4"/>
      <c r="G65" s="4"/>
      <c r="H65" s="4">
        <f t="shared" si="4"/>
        <v>0</v>
      </c>
    </row>
    <row r="66" spans="1:8">
      <c r="A66" s="52" t="s">
        <v>404</v>
      </c>
      <c r="B66" s="53" t="s">
        <v>365</v>
      </c>
      <c r="C66" s="4"/>
      <c r="D66" s="4"/>
      <c r="E66" s="4">
        <f t="shared" si="15"/>
        <v>0</v>
      </c>
      <c r="F66" s="4"/>
      <c r="G66" s="4"/>
      <c r="H66" s="4">
        <f t="shared" si="4"/>
        <v>0</v>
      </c>
    </row>
    <row r="67" spans="1:8">
      <c r="A67" s="52" t="s">
        <v>405</v>
      </c>
      <c r="B67" s="53" t="s">
        <v>367</v>
      </c>
      <c r="C67" s="4"/>
      <c r="D67" s="4"/>
      <c r="E67" s="4">
        <f t="shared" si="15"/>
        <v>0</v>
      </c>
      <c r="F67" s="4"/>
      <c r="G67" s="4"/>
      <c r="H67" s="4">
        <f t="shared" si="4"/>
        <v>0</v>
      </c>
    </row>
    <row r="68" spans="1:8">
      <c r="A68" s="52" t="s">
        <v>406</v>
      </c>
      <c r="B68" s="53" t="s">
        <v>369</v>
      </c>
      <c r="C68" s="4"/>
      <c r="D68" s="4"/>
      <c r="E68" s="4">
        <f t="shared" si="15"/>
        <v>0</v>
      </c>
      <c r="F68" s="4"/>
      <c r="G68" s="4"/>
      <c r="H68" s="4">
        <f t="shared" si="4"/>
        <v>0</v>
      </c>
    </row>
    <row r="69" spans="1:8">
      <c r="A69" s="52" t="s">
        <v>407</v>
      </c>
      <c r="B69" s="53" t="s">
        <v>371</v>
      </c>
      <c r="C69" s="4"/>
      <c r="D69" s="4"/>
      <c r="E69" s="4">
        <f t="shared" si="15"/>
        <v>0</v>
      </c>
      <c r="F69" s="4"/>
      <c r="G69" s="4"/>
      <c r="H69" s="4">
        <f t="shared" si="4"/>
        <v>0</v>
      </c>
    </row>
    <row r="70" spans="1:8">
      <c r="A70" s="52" t="s">
        <v>408</v>
      </c>
      <c r="B70" s="53" t="s">
        <v>373</v>
      </c>
      <c r="C70" s="4"/>
      <c r="D70" s="4"/>
      <c r="E70" s="4">
        <f t="shared" si="15"/>
        <v>0</v>
      </c>
      <c r="F70" s="4"/>
      <c r="G70" s="4"/>
      <c r="H70" s="4">
        <f t="shared" si="4"/>
        <v>0</v>
      </c>
    </row>
    <row r="71" spans="1:8">
      <c r="A71" s="52" t="s">
        <v>409</v>
      </c>
      <c r="B71" s="53" t="s">
        <v>375</v>
      </c>
      <c r="C71" s="4"/>
      <c r="D71" s="4"/>
      <c r="E71" s="4">
        <f t="shared" si="15"/>
        <v>0</v>
      </c>
      <c r="F71" s="4"/>
      <c r="G71" s="4"/>
      <c r="H71" s="4">
        <f t="shared" si="4"/>
        <v>0</v>
      </c>
    </row>
    <row r="72" spans="1:8" ht="5.0999999999999996" customHeight="1">
      <c r="A72" s="32"/>
      <c r="B72" s="54"/>
      <c r="C72" s="3"/>
      <c r="D72" s="3"/>
      <c r="E72" s="3"/>
      <c r="F72" s="3"/>
      <c r="G72" s="3"/>
      <c r="H72" s="3"/>
    </row>
    <row r="73" spans="1:8" ht="15">
      <c r="A73" s="172" t="s">
        <v>376</v>
      </c>
      <c r="B73" s="192"/>
      <c r="C73" s="3">
        <f>SUM(C74:C77)</f>
        <v>0</v>
      </c>
      <c r="D73" s="3">
        <f t="shared" ref="D73:G73" si="16">SUM(D74:D77)</f>
        <v>0</v>
      </c>
      <c r="E73" s="3">
        <f t="shared" si="16"/>
        <v>0</v>
      </c>
      <c r="F73" s="3">
        <f t="shared" si="16"/>
        <v>0</v>
      </c>
      <c r="G73" s="3">
        <f t="shared" si="16"/>
        <v>0</v>
      </c>
      <c r="H73" s="3">
        <f t="shared" ref="H73:H77" si="17">E73-F73</f>
        <v>0</v>
      </c>
    </row>
    <row r="74" spans="1:8">
      <c r="A74" s="52" t="s">
        <v>410</v>
      </c>
      <c r="B74" s="53" t="s">
        <v>378</v>
      </c>
      <c r="C74" s="4"/>
      <c r="D74" s="4"/>
      <c r="E74" s="4">
        <f>C74+D74</f>
        <v>0</v>
      </c>
      <c r="F74" s="4"/>
      <c r="G74" s="4"/>
      <c r="H74" s="4">
        <f t="shared" si="17"/>
        <v>0</v>
      </c>
    </row>
    <row r="75" spans="1:8" ht="22.5">
      <c r="A75" s="52" t="s">
        <v>411</v>
      </c>
      <c r="B75" s="55" t="s">
        <v>380</v>
      </c>
      <c r="C75" s="4"/>
      <c r="D75" s="4"/>
      <c r="E75" s="4">
        <f t="shared" ref="E75:E77" si="18">C75+D75</f>
        <v>0</v>
      </c>
      <c r="F75" s="4"/>
      <c r="G75" s="4"/>
      <c r="H75" s="4">
        <f t="shared" si="17"/>
        <v>0</v>
      </c>
    </row>
    <row r="76" spans="1:8">
      <c r="A76" s="52" t="s">
        <v>412</v>
      </c>
      <c r="B76" s="53" t="s">
        <v>382</v>
      </c>
      <c r="C76" s="4"/>
      <c r="D76" s="4"/>
      <c r="E76" s="4">
        <f t="shared" si="18"/>
        <v>0</v>
      </c>
      <c r="F76" s="4"/>
      <c r="G76" s="4"/>
      <c r="H76" s="4">
        <f t="shared" si="17"/>
        <v>0</v>
      </c>
    </row>
    <row r="77" spans="1:8">
      <c r="A77" s="52" t="s">
        <v>413</v>
      </c>
      <c r="B77" s="53" t="s">
        <v>384</v>
      </c>
      <c r="C77" s="4"/>
      <c r="D77" s="4"/>
      <c r="E77" s="4">
        <f t="shared" si="18"/>
        <v>0</v>
      </c>
      <c r="F77" s="4"/>
      <c r="G77" s="4"/>
      <c r="H77" s="4">
        <f t="shared" si="17"/>
        <v>0</v>
      </c>
    </row>
    <row r="78" spans="1:8" ht="5.0999999999999996" customHeight="1">
      <c r="A78" s="32"/>
      <c r="B78" s="54"/>
      <c r="C78" s="3"/>
      <c r="D78" s="3"/>
      <c r="E78" s="3"/>
      <c r="F78" s="3"/>
      <c r="G78" s="3"/>
      <c r="H78" s="3"/>
    </row>
    <row r="79" spans="1:8" ht="15">
      <c r="A79" s="172" t="s">
        <v>320</v>
      </c>
      <c r="B79" s="192"/>
      <c r="C79" s="3">
        <v>25112640</v>
      </c>
      <c r="D79" s="3">
        <v>978600</v>
      </c>
      <c r="E79" s="3">
        <v>26091240</v>
      </c>
      <c r="F79" s="3">
        <v>11028337.35</v>
      </c>
      <c r="G79" s="3">
        <v>10773317.890000001</v>
      </c>
      <c r="H79" s="3">
        <v>15062902.650000002</v>
      </c>
    </row>
    <row r="80" spans="1:8" ht="5.0999999999999996" customHeight="1">
      <c r="A80" s="40"/>
      <c r="B80" s="56"/>
      <c r="C80" s="42"/>
      <c r="D80" s="42"/>
      <c r="E80" s="42"/>
      <c r="F80" s="42"/>
      <c r="G80" s="42"/>
      <c r="H80" s="42"/>
    </row>
    <row r="82" spans="2:6">
      <c r="B82" s="1" t="s">
        <v>182</v>
      </c>
    </row>
    <row r="84" spans="2:6">
      <c r="B84" s="60" t="s">
        <v>428</v>
      </c>
      <c r="C84" s="60" t="s">
        <v>429</v>
      </c>
      <c r="D84" s="60"/>
      <c r="F84" s="1" t="s">
        <v>649</v>
      </c>
    </row>
    <row r="85" spans="2:6">
      <c r="B85" s="60"/>
      <c r="C85" s="60"/>
      <c r="D85" s="60"/>
      <c r="F85" s="60"/>
    </row>
    <row r="86" spans="2:6">
      <c r="B86" s="60"/>
      <c r="C86" s="60"/>
      <c r="D86" s="60"/>
    </row>
    <row r="87" spans="2:6">
      <c r="B87" s="60" t="s">
        <v>430</v>
      </c>
      <c r="C87" s="60" t="s">
        <v>431</v>
      </c>
      <c r="D87" s="60"/>
      <c r="F87" s="1" t="s">
        <v>650</v>
      </c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6:B6"/>
    <mergeCell ref="A1:H1"/>
    <mergeCell ref="A2:B2"/>
    <mergeCell ref="C2:G2"/>
    <mergeCell ref="A3:B3"/>
    <mergeCell ref="A5:B5"/>
  </mergeCells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17E3-692C-4EF3-B978-378ECECC8FD5}">
  <dimension ref="A1:C22"/>
  <sheetViews>
    <sheetView tabSelected="1" zoomScaleNormal="100" workbookViewId="0">
      <selection activeCell="B8" sqref="B8"/>
    </sheetView>
  </sheetViews>
  <sheetFormatPr baseColWidth="10" defaultRowHeight="15"/>
  <cols>
    <col min="1" max="1" width="28.42578125" customWidth="1"/>
    <col min="2" max="2" width="89.5703125" customWidth="1"/>
  </cols>
  <sheetData>
    <row r="1" spans="1:3" ht="33.75" customHeight="1">
      <c r="A1" s="132" t="s">
        <v>287</v>
      </c>
      <c r="B1" s="133" t="s">
        <v>294</v>
      </c>
    </row>
    <row r="2" spans="1:3" ht="27.75" customHeight="1">
      <c r="A2" s="134"/>
      <c r="B2" s="135"/>
    </row>
    <row r="3" spans="1:3" ht="31.5" customHeight="1">
      <c r="A3" s="134" t="s">
        <v>288</v>
      </c>
      <c r="B3" s="135" t="s">
        <v>289</v>
      </c>
    </row>
    <row r="4" spans="1:3" ht="39.75" customHeight="1">
      <c r="A4" s="134"/>
      <c r="B4" s="135"/>
    </row>
    <row r="5" spans="1:3" ht="30" customHeight="1">
      <c r="A5" s="134" t="s">
        <v>290</v>
      </c>
      <c r="B5" s="135" t="s">
        <v>293</v>
      </c>
    </row>
    <row r="6" spans="1:3" ht="26.25" customHeight="1">
      <c r="A6" s="134"/>
      <c r="B6" s="135"/>
    </row>
    <row r="7" spans="1:3" ht="32.25" customHeight="1">
      <c r="A7" s="134" t="s">
        <v>291</v>
      </c>
      <c r="B7" s="136">
        <v>2021</v>
      </c>
    </row>
    <row r="8" spans="1:3" ht="36" customHeight="1">
      <c r="A8" s="134"/>
      <c r="B8" s="135"/>
    </row>
    <row r="9" spans="1:3" ht="33.75" customHeight="1" thickBot="1">
      <c r="A9" s="137" t="s">
        <v>292</v>
      </c>
      <c r="B9" s="138" t="s">
        <v>433</v>
      </c>
    </row>
    <row r="13" spans="1:3">
      <c r="A13" s="60"/>
      <c r="B13" s="60"/>
      <c r="C13" s="60"/>
    </row>
    <row r="14" spans="1:3">
      <c r="A14" s="60"/>
      <c r="B14" s="60"/>
      <c r="C14" s="60"/>
    </row>
    <row r="15" spans="1:3">
      <c r="A15" s="60"/>
      <c r="B15" s="60"/>
      <c r="C15" s="60"/>
    </row>
    <row r="16" spans="1:3">
      <c r="A16" s="60"/>
      <c r="B16" s="60"/>
      <c r="C16" s="60"/>
    </row>
    <row r="17" spans="1:3">
      <c r="A17" s="60"/>
      <c r="B17" s="60"/>
      <c r="C17" s="60"/>
    </row>
    <row r="18" spans="1:3">
      <c r="A18" s="60"/>
      <c r="B18" s="60"/>
      <c r="C18" s="60"/>
    </row>
    <row r="19" spans="1:3">
      <c r="A19" s="60"/>
      <c r="B19" s="60"/>
      <c r="C19" s="60"/>
    </row>
    <row r="20" spans="1:3">
      <c r="A20" s="60"/>
      <c r="B20" s="60"/>
      <c r="C20" s="60"/>
    </row>
    <row r="21" spans="1:3">
      <c r="A21" s="60"/>
      <c r="B21" s="60"/>
      <c r="C21" s="60"/>
    </row>
    <row r="22" spans="1:3">
      <c r="A22" s="60"/>
      <c r="B22" s="60"/>
      <c r="C22" s="60"/>
    </row>
  </sheetData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351-F1</vt:lpstr>
      <vt:lpstr>352 F2</vt:lpstr>
      <vt:lpstr>353 F3</vt:lpstr>
      <vt:lpstr>354 F4</vt:lpstr>
      <vt:lpstr>355 F5</vt:lpstr>
      <vt:lpstr>F6A</vt:lpstr>
      <vt:lpstr>F6B</vt:lpstr>
      <vt:lpstr>F6C</vt:lpstr>
      <vt:lpstr>DATOS GENERALES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SMAPAS SALVATIERRA</cp:lastModifiedBy>
  <cp:lastPrinted>2021-07-08T15:28:08Z</cp:lastPrinted>
  <dcterms:created xsi:type="dcterms:W3CDTF">2020-10-21T15:19:07Z</dcterms:created>
  <dcterms:modified xsi:type="dcterms:W3CDTF">2021-07-08T15:28:37Z</dcterms:modified>
</cp:coreProperties>
</file>