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32" i="4" l="1"/>
  <c r="F32" i="4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32" i="4" l="1"/>
  <c r="E32" i="4"/>
  <c r="H18" i="4"/>
  <c r="E18" i="4"/>
  <c r="H14" i="5" l="1"/>
  <c r="E18" i="5"/>
  <c r="H18" i="5" s="1"/>
  <c r="E17" i="5"/>
  <c r="H17" i="5" s="1"/>
  <c r="E14" i="5"/>
  <c r="E11" i="5"/>
  <c r="H11" i="5" s="1"/>
  <c r="G16" i="5"/>
  <c r="G6" i="5"/>
  <c r="F16" i="5"/>
  <c r="F6" i="5"/>
  <c r="D16" i="5"/>
  <c r="D6" i="5"/>
  <c r="C16" i="5"/>
  <c r="C6" i="5"/>
  <c r="G16" i="8"/>
  <c r="F16" i="8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25" i="6"/>
  <c r="H12" i="6"/>
  <c r="H11" i="6"/>
  <c r="H7" i="6"/>
  <c r="E54" i="6"/>
  <c r="H54" i="6" s="1"/>
  <c r="E44" i="6"/>
  <c r="H4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53" i="6"/>
  <c r="G43" i="6"/>
  <c r="G23" i="6"/>
  <c r="G13" i="6"/>
  <c r="G5" i="6"/>
  <c r="F53" i="6"/>
  <c r="F43" i="6"/>
  <c r="F23" i="6"/>
  <c r="F13" i="6"/>
  <c r="F5" i="6"/>
  <c r="D53" i="6"/>
  <c r="D43" i="6"/>
  <c r="D23" i="6"/>
  <c r="D13" i="6"/>
  <c r="D5" i="6"/>
  <c r="C53" i="6"/>
  <c r="C43" i="6"/>
  <c r="E43" i="6" s="1"/>
  <c r="C23" i="6"/>
  <c r="C13" i="6"/>
  <c r="C5" i="6"/>
  <c r="C42" i="5" l="1"/>
  <c r="H16" i="5"/>
  <c r="G42" i="5"/>
  <c r="F42" i="5"/>
  <c r="E6" i="5"/>
  <c r="D42" i="5"/>
  <c r="H6" i="5"/>
  <c r="E16" i="8"/>
  <c r="H6" i="8"/>
  <c r="H16" i="8" s="1"/>
  <c r="E53" i="6"/>
  <c r="H53" i="6" s="1"/>
  <c r="H43" i="6"/>
  <c r="E23" i="6"/>
  <c r="H23" i="6" s="1"/>
  <c r="E13" i="6"/>
  <c r="H13" i="6" s="1"/>
  <c r="D77" i="6"/>
  <c r="F77" i="6"/>
  <c r="C77" i="6"/>
  <c r="G77" i="6"/>
  <c r="E5" i="6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<sst xmlns="http://schemas.openxmlformats.org/spreadsheetml/2006/main" count="211" uniqueCount="150">
  <si>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</si>
  <si>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</si>
  <si>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</si>
  <si>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</si>
  <si>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</si>
  <si>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</si>
  <si>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</si>
  <si>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</si>
  <si>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</si>
  <si>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</si>
  <si>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</si>
  <si>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</si>
  <si>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</si>
  <si>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</si>
  <si>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</si>
  <si>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</si>
  <si>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</si>
  <si>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</si>
  <si>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</si>
  <si>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</si>
  <si>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</si>
  <si>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</si>
  <si>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</si>
  <si>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</si>
  <si>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</si>
  <si>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</si>
  <si>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</si>
  <si>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</si>
  <si>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</si>
  <si>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</si>
  <si>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</si>
  <si>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</si>
  <si>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</si>
  <si>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</si>
  <si>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</si>
  <si>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</si>
  <si>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</si>
  <si>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</si>
  <si>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</si>
  <si>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</si>
  <si>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</si>
  <si>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</si>
  <si>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</si>
  <si>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</si>
  <si>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</si>
  <si>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</si>
  <si>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</si>
  <si>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</si>
  <si>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</si>
  <si>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</si>
  <si>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</si>
  <si>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</si>
  <si>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</si>
  <si>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</si>
  <si>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</si>
  <si>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</si>
  <si>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</si>
  <si>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</si>
  <si>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</si>
  <si>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</si>
  <si>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</si>
  <si>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</si>
  <si>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</si>
  <si>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</si>
  <si>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</si>
  <si>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</si>
  <si>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</si>
  <si>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</si>
  <si>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</si>
  <si>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</si>
  <si>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</si>
  <si>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</si>
  <si>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</si>
  <si>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</si>
  <si>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</si>
  <si>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</si>
  <si>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</si>
  <si>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</si>
  <si>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</si>
  <si>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</si>
  <si>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</si>
  <si>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</si>
  <si>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</si>
  <si>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</si>
  <si>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</si>
  <si>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</si>
  <si>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</si>
  <si>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</si>
  <si>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</si>
  <si>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</si>
  <si>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</si>
  <si>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</si>
  <si>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</si>
  <si>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</si>
  <si>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</si>
  <si>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</si>
  <si>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</si>
  <si>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</si>
  <si>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</si>
  <si>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</si>
  <si>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</si>
  <si>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</si>
  <si>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</si>
  <si>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</si>
  <si>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</si>
  <si>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</si>
  <si>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</si>
  <si>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</si>
  <si>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</si>
  <si>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</si>
  <si>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</si>
  <si>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</si>
  <si>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</si>
  <si>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</si>
  <si>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</si>
  <si>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</si>
  <si>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</si>
  <si>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</si>
  <si>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</si>
  <si>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</si>
  <si>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</si>
  <si>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</si>
  <si>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</si>
  <si>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</si>
  <si>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</si>
  <si>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</si>
  <si>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</si>
  <si>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</si>
  <si>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PARA EL MUNICIPIO DE SALVATIERRA GTO
ESTADO ANALÍTICO DEL EJERCICIO DEL PRESUPUESTO DE EGRESOS
CLASIFICACIÓN POR OBJETO DEL GASTO (CAPÍTULO Y CONCEPTO)
DEL 1 ENERO AL 31 DE DICIEMBRE DEL 2020</t>
  </si>
  <si>
    <t>SISTEMA MUNICIPAL DE AGUA POTABLE Y ALCANTARILLADO PARA EL MUNICIPIO DE SALVATIERRA GTO
ESTADO ANALÍTICO DEL EJERCICIO DEL PRESUPUESTO DE EGRESOS
CLASIFICACION ECÓNOMICA (POR TIPO DE GASTO)
DEL 1 ENERO AL 31 DE DICIEMBRE DEL 2020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</si>
  <si>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</si>
  <si>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</si>
  <si>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</si>
  <si>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</si>
  <si>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</si>
  <si>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</si>
  <si>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</si>
  <si>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</si>
  <si>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</si>
  <si>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SISTEMA MUNICIPAL DE AGUA POTABLE Y ALCANTARILLADO PARA EL MUNICIPIO DE SALVATIERRA GTO
ESTADO ANALÍTICO DEL EJERCICIO DEL PRESUPUESTO DE EGRESOS
CLASIFICACIÓN ADMINISTRATIVA
DEL 1 ENERO AL 31 DE DICIEMBRE DEL 2020</t>
  </si>
  <si>
    <t>Gobierno (Federal/Estatal/Municipal) de SISTEMA MUNICIPAL DE AGUA POTABLE Y ALCANTARILLADO PARA EL MUNICIPIO DE SALVATIERRA GTO
Estado Analítico del Ejercicio del Presupuesto de Egresos
Clasificación Administrativa
DEL 1 ENERO AL 31 DE DICIEMBRE DEL 2020</t>
  </si>
  <si>
    <t>Sector Paraestatal del Gobierno (Federal/Estatal/Municipal) de SISTEMA MUNICIPAL DE AGUA POTABLE Y ALCANTARILLADO PARA EL MUNICIPIO DE SALVATIERRA GTO
Estado Analítico del Ejercicio del Presupuesto de Egresos
Clasificación Administrativa
DEL 1 ENERO AL 31 DE DICIEMBRE DEL 2020</t>
  </si>
  <si>
    <t>SISTEMA MUNICIPAL DE AGUA POTABLE Y ALCANTARILLADO PARA EL MUNICIPIO DE SALVATIERRA GTO
ESTADO ANALÍTICO DEL EJERCICIO DEL PRESUPUESTO DE EGRESOS
CLASIFICACIÓN FUNCIONAL (FINALIDAD Y FUNCIÓN)
DEL 1 ENERO AL 31 DE DICIEMBRE DEL 2020</t>
  </si>
  <si>
    <t>Bajo protesta de decir verdad declaramos que los Estados Financieros y sus notas, son razonablemente correctos y son responsabilidad del emisor.</t>
  </si>
  <si>
    <t xml:space="preserve">ELABORO                                                                          REVISO </t>
  </si>
  <si>
    <t>AUTORIZO</t>
  </si>
  <si>
    <t>C.P. Francisco Ramos Ortega                                           Ing Agustin Rosillo Chavez</t>
  </si>
  <si>
    <t>C.P. Karla Alejandrina Lanuza Hernandez</t>
  </si>
  <si>
    <t>Contador General                                                              Director General</t>
  </si>
  <si>
    <t>Presidente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</si>
</sst>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gradientFill degree="90">
        <stop position="0">
          <color theme="3" tint="0.59999389629810485"/>
        </stop>
        <stop position="1">
          <color theme="4"/>
        </stop>
      </gradient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4" fontId="6" fillId="3" borderId="8" xfId="9" applyNumberFormat="1" applyFont="1" applyFill="1" applyBorder="1" applyAlignment="1">
      <alignment horizontal="center" vertical="center" wrapText="1"/>
    </xf>
    <xf numFmtId="0" fontId="6" fillId="3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>
      <alignment vertical="top" wrapText="1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3" borderId="9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 applyProtection="1">
      <alignment horizontal="center" vertical="center" wrapText="1"/>
      <protection locked="0"/>
    </xf>
    <xf numFmtId="0" fontId="6" fillId="3" borderId="11" xfId="9" applyFont="1" applyFill="1" applyBorder="1" applyAlignment="1" applyProtection="1">
      <alignment horizontal="center" vertical="center" wrapText="1"/>
      <protection locked="0"/>
    </xf>
    <xf numFmtId="4" fontId="6" fillId="3" borderId="13" xfId="9" applyNumberFormat="1" applyFont="1" applyFill="1" applyBorder="1" applyAlignment="1">
      <alignment horizontal="center" vertical="center" wrapText="1"/>
    </xf>
    <xf numFmtId="4" fontId="6" fillId="3" borderId="14" xfId="9" applyNumberFormat="1" applyFont="1" applyFill="1" applyBorder="1" applyAlignment="1">
      <alignment horizontal="center" vertical="center" wrapText="1"/>
    </xf>
    <xf numFmtId="0" fontId="6" fillId="3" borderId="2" xfId="9" applyFont="1" applyFill="1" applyBorder="1" applyAlignment="1">
      <alignment horizontal="center" vertical="center"/>
    </xf>
    <xf numFmtId="0" fontId="6" fillId="3" borderId="3" xfId="9" applyFont="1" applyFill="1" applyBorder="1" applyAlignment="1">
      <alignment horizontal="center" vertical="center"/>
    </xf>
    <xf numFmtId="0" fontId="6" fillId="3" borderId="1" xfId="9" applyFont="1" applyFill="1" applyBorder="1" applyAlignment="1">
      <alignment horizontal="center" vertical="center"/>
    </xf>
    <xf numFmtId="0" fontId="6" fillId="3" borderId="4" xfId="9" applyFont="1" applyFill="1" applyBorder="1" applyAlignment="1">
      <alignment horizontal="center" vertical="center"/>
    </xf>
    <xf numFmtId="0" fontId="6" fillId="3" borderId="5" xfId="9" applyFont="1" applyFill="1" applyBorder="1" applyAlignment="1">
      <alignment horizontal="center" vertical="center"/>
    </xf>
    <xf numFmtId="0" fontId="6" fillId="3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6" xfId="9" applyFont="1" applyFill="1" applyBorder="1" applyAlignment="1">
      <alignment horizontal="center" vertical="center"/>
    </xf>
    <xf numFmtId="0" fontId="6" fillId="2" borderId="17" xfId="9" applyFont="1" applyFill="1" applyBorder="1" applyAlignment="1">
      <alignment horizontal="center" vertical="center"/>
    </xf>
    <xf numFmtId="0" fontId="6" fillId="2" borderId="18" xfId="9" applyFont="1" applyFill="1" applyBorder="1" applyAlignment="1" applyProtection="1">
      <alignment horizontal="center" vertical="center" wrapText="1"/>
      <protection locked="0"/>
    </xf>
    <xf numFmtId="0" fontId="6" fillId="2" borderId="19" xfId="9" applyFont="1" applyFill="1" applyBorder="1" applyAlignment="1" applyProtection="1">
      <alignment horizontal="center" vertical="center" wrapText="1"/>
      <protection locked="0"/>
    </xf>
    <xf numFmtId="0" fontId="6" fillId="2" borderId="20" xfId="9" applyFont="1" applyFill="1" applyBorder="1" applyAlignment="1" applyProtection="1">
      <alignment horizontal="center" vertical="center" wrapText="1"/>
      <protection locked="0"/>
    </xf>
    <xf numFmtId="4" fontId="6" fillId="2" borderId="21" xfId="9" applyNumberFormat="1" applyFont="1" applyFill="1" applyBorder="1" applyAlignment="1">
      <alignment horizontal="center" vertical="center" wrapText="1"/>
    </xf>
    <xf numFmtId="0" fontId="6" fillId="2" borderId="22" xfId="9" applyFont="1" applyFill="1" applyBorder="1" applyAlignment="1">
      <alignment horizontal="center" vertical="center"/>
    </xf>
    <xf numFmtId="4" fontId="6" fillId="2" borderId="23" xfId="9" applyNumberFormat="1" applyFont="1" applyFill="1" applyBorder="1" applyAlignment="1">
      <alignment horizontal="center" vertical="center" wrapText="1"/>
    </xf>
    <xf numFmtId="0" fontId="6" fillId="2" borderId="24" xfId="9" applyFont="1" applyFill="1" applyBorder="1" applyAlignment="1">
      <alignment horizontal="center" vertical="center"/>
    </xf>
    <xf numFmtId="0" fontId="6" fillId="2" borderId="25" xfId="9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left"/>
    </xf>
    <xf numFmtId="4" fontId="2" fillId="0" borderId="26" xfId="0" applyNumberFormat="1" applyFont="1" applyFill="1" applyBorder="1" applyProtection="1">
      <protection locked="0"/>
    </xf>
    <xf numFmtId="0" fontId="7" fillId="0" borderId="22" xfId="0" applyFont="1" applyBorder="1" applyAlignment="1">
      <alignment horizontal="center" vertical="center" wrapText="1"/>
    </xf>
    <xf numFmtId="4" fontId="2" fillId="0" borderId="27" xfId="0" applyNumberFormat="1" applyFont="1" applyFill="1" applyBorder="1" applyProtection="1">
      <protection locked="0"/>
    </xf>
    <xf numFmtId="4" fontId="2" fillId="0" borderId="23" xfId="0" applyNumberFormat="1" applyFont="1" applyFill="1" applyBorder="1" applyProtection="1">
      <protection locked="0"/>
    </xf>
    <xf numFmtId="0" fontId="2" fillId="0" borderId="28" xfId="0" applyFont="1" applyFill="1" applyBorder="1" applyProtection="1">
      <protection locked="0"/>
    </xf>
    <xf numFmtId="0" fontId="6" fillId="0" borderId="29" xfId="0" applyFont="1" applyFill="1" applyBorder="1" applyAlignment="1" applyProtection="1">
      <alignment horizontal="left"/>
      <protection locked="0"/>
    </xf>
    <xf numFmtId="4" fontId="6" fillId="0" borderId="30" xfId="0" applyNumberFormat="1" applyFont="1" applyFill="1" applyBorder="1" applyProtection="1">
      <protection locked="0"/>
    </xf>
    <xf numFmtId="4" fontId="6" fillId="0" borderId="31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1174115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50749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7</xdr:col>
      <xdr:colOff>704850</xdr:colOff>
      <xdr:row>25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371850"/>
          <a:ext cx="8667750" cy="857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1459865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1507490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7</xdr:col>
      <xdr:colOff>419100</xdr:colOff>
      <xdr:row>63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601325"/>
          <a:ext cx="9134475" cy="857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1</xdr:col>
      <xdr:colOff>1459865</xdr:colOff>
      <xdr:row>0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1507490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44</xdr:row>
      <xdr:rowOff>0</xdr:rowOff>
    </xdr:from>
    <xdr:to>
      <xdr:col>7</xdr:col>
      <xdr:colOff>622300</xdr:colOff>
      <xdr:row>50</xdr:row>
      <xdr:rowOff>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7096125"/>
          <a:ext cx="9496425" cy="857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142875</xdr:rowOff>
    </xdr:from>
    <xdr:to>
      <xdr:col>1</xdr:col>
      <xdr:colOff>1307465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50749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abSelected="1" topLeftCell="A13" zoomScaleNormal="100" workbookViewId="0">
      <selection activeCell="B81" sqref="B81:F8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thickBot="1" x14ac:dyDescent="0.25">
      <c r="A1" s="79" t="s">
        <v>128</v>
      </c>
      <c r="B1" s="80"/>
      <c r="C1" s="80"/>
      <c r="D1" s="80"/>
      <c r="E1" s="80"/>
      <c r="F1" s="80"/>
      <c r="G1" s="80"/>
      <c r="H1" s="81"/>
    </row>
    <row r="2" spans="1:8" x14ac:dyDescent="0.2">
      <c r="A2" s="82" t="s">
        <v>54</v>
      </c>
      <c r="B2" s="83"/>
      <c r="C2" s="84" t="s">
        <v>60</v>
      </c>
      <c r="D2" s="85"/>
      <c r="E2" s="85"/>
      <c r="F2" s="85"/>
      <c r="G2" s="86"/>
      <c r="H2" s="87" t="s">
        <v>59</v>
      </c>
    </row>
    <row r="3" spans="1:8" ht="24.95" customHeight="1" x14ac:dyDescent="0.2">
      <c r="A3" s="88"/>
      <c r="B3" s="65"/>
      <c r="C3" s="47" t="s">
        <v>55</v>
      </c>
      <c r="D3" s="47" t="s">
        <v>125</v>
      </c>
      <c r="E3" s="47" t="s">
        <v>56</v>
      </c>
      <c r="F3" s="47" t="s">
        <v>57</v>
      </c>
      <c r="G3" s="47" t="s">
        <v>58</v>
      </c>
      <c r="H3" s="89"/>
    </row>
    <row r="4" spans="1:8" x14ac:dyDescent="0.2">
      <c r="A4" s="90"/>
      <c r="B4" s="67"/>
      <c r="C4" s="48">
        <v>1</v>
      </c>
      <c r="D4" s="48">
        <v>2</v>
      </c>
      <c r="E4" s="48" t="s">
        <v>126</v>
      </c>
      <c r="F4" s="48">
        <v>4</v>
      </c>
      <c r="G4" s="48">
        <v>5</v>
      </c>
      <c r="H4" s="91" t="s">
        <v>127</v>
      </c>
    </row>
    <row r="5" spans="1:8" x14ac:dyDescent="0.2">
      <c r="A5" s="92" t="s">
        <v>61</v>
      </c>
      <c r="B5" s="7"/>
      <c r="C5" s="11">
        <f>SUM(C6:C12)</f>
        <v>10222912.51</v>
      </c>
      <c r="D5" s="11">
        <f>SUM(D6:D12)</f>
        <v>87300.479999999981</v>
      </c>
      <c r="E5" s="11">
        <f>C5+D5</f>
        <v>10310212.99</v>
      </c>
      <c r="F5" s="11">
        <f>SUM(F6:F12)</f>
        <v>9216475.3599999994</v>
      </c>
      <c r="G5" s="11">
        <f>SUM(G6:G12)</f>
        <v>9216475.3599999994</v>
      </c>
      <c r="H5" s="93">
        <f>E5-F5</f>
        <v>1093737.6300000008</v>
      </c>
    </row>
    <row r="6" spans="1:8" x14ac:dyDescent="0.2">
      <c r="A6" s="94">
        <v>1100</v>
      </c>
      <c r="B6" s="8" t="s">
        <v>70</v>
      </c>
      <c r="C6" s="12">
        <v>5891444.5999999996</v>
      </c>
      <c r="D6" s="12">
        <v>-302403.33</v>
      </c>
      <c r="E6" s="12">
        <f t="shared" ref="E6:E54" si="0">C6+D6</f>
        <v>5589041.2699999996</v>
      </c>
      <c r="F6" s="12">
        <v>5299133.41</v>
      </c>
      <c r="G6" s="12">
        <v>5299133.41</v>
      </c>
      <c r="H6" s="95">
        <f t="shared" ref="H6:H54" si="1">E6-F6</f>
        <v>289907.8599999994</v>
      </c>
    </row>
    <row r="7" spans="1:8" x14ac:dyDescent="0.2">
      <c r="A7" s="94">
        <v>1200</v>
      </c>
      <c r="B7" s="8" t="s">
        <v>71</v>
      </c>
      <c r="C7" s="12">
        <v>659961</v>
      </c>
      <c r="D7" s="12">
        <v>-5987.56</v>
      </c>
      <c r="E7" s="12">
        <f t="shared" si="0"/>
        <v>653973.43999999994</v>
      </c>
      <c r="F7" s="12">
        <v>283881.33</v>
      </c>
      <c r="G7" s="12">
        <v>283881.33</v>
      </c>
      <c r="H7" s="95">
        <f t="shared" si="1"/>
        <v>370092.10999999993</v>
      </c>
    </row>
    <row r="8" spans="1:8" x14ac:dyDescent="0.2">
      <c r="A8" s="94">
        <v>1300</v>
      </c>
      <c r="B8" s="8" t="s">
        <v>72</v>
      </c>
      <c r="C8" s="12">
        <v>1009922.08</v>
      </c>
      <c r="D8" s="12">
        <v>90387</v>
      </c>
      <c r="E8" s="12">
        <f t="shared" si="0"/>
        <v>1100309.08</v>
      </c>
      <c r="F8" s="12">
        <v>1122619.3400000001</v>
      </c>
      <c r="G8" s="12">
        <v>1122619.3400000001</v>
      </c>
      <c r="H8" s="95">
        <f t="shared" si="1"/>
        <v>-22310.260000000009</v>
      </c>
    </row>
    <row r="9" spans="1:8" x14ac:dyDescent="0.2">
      <c r="A9" s="94">
        <v>1400</v>
      </c>
      <c r="B9" s="8" t="s">
        <v>35</v>
      </c>
      <c r="C9" s="12">
        <v>1312051</v>
      </c>
      <c r="D9" s="12">
        <v>65145.21</v>
      </c>
      <c r="E9" s="12">
        <f t="shared" si="0"/>
        <v>1377196.21</v>
      </c>
      <c r="F9" s="12">
        <v>1094651.01</v>
      </c>
      <c r="G9" s="12">
        <v>1094651.01</v>
      </c>
      <c r="H9" s="95">
        <f t="shared" si="1"/>
        <v>282545.19999999995</v>
      </c>
    </row>
    <row r="10" spans="1:8" x14ac:dyDescent="0.2">
      <c r="A10" s="94">
        <v>1500</v>
      </c>
      <c r="B10" s="8" t="s">
        <v>73</v>
      </c>
      <c r="C10" s="12">
        <v>1349533.83</v>
      </c>
      <c r="D10" s="12">
        <v>240159.16</v>
      </c>
      <c r="E10" s="12">
        <f t="shared" si="0"/>
        <v>1589692.99</v>
      </c>
      <c r="F10" s="12">
        <v>1416190.27</v>
      </c>
      <c r="G10" s="12">
        <v>1416190.27</v>
      </c>
      <c r="H10" s="95">
        <f t="shared" si="1"/>
        <v>173502.71999999997</v>
      </c>
    </row>
    <row r="11" spans="1:8" x14ac:dyDescent="0.2">
      <c r="A11" s="94">
        <v>1600</v>
      </c>
      <c r="B11" s="8" t="s">
        <v>36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95">
        <f t="shared" si="1"/>
        <v>0</v>
      </c>
    </row>
    <row r="12" spans="1:8" x14ac:dyDescent="0.2">
      <c r="A12" s="94">
        <v>1700</v>
      </c>
      <c r="B12" s="8" t="s">
        <v>74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95">
        <f t="shared" si="1"/>
        <v>0</v>
      </c>
    </row>
    <row r="13" spans="1:8" x14ac:dyDescent="0.2">
      <c r="A13" s="92" t="s">
        <v>62</v>
      </c>
      <c r="B13" s="7"/>
      <c r="C13" s="12">
        <f>SUM(C14:C22)</f>
        <v>1990403.48</v>
      </c>
      <c r="D13" s="12">
        <f>SUM(D14:D22)</f>
        <v>103565.45999999998</v>
      </c>
      <c r="E13" s="12">
        <f t="shared" si="0"/>
        <v>2093968.94</v>
      </c>
      <c r="F13" s="12">
        <f>SUM(F14:F22)</f>
        <v>1600445.27</v>
      </c>
      <c r="G13" s="12">
        <f>SUM(G14:G22)</f>
        <v>1518204.4599999997</v>
      </c>
      <c r="H13" s="95">
        <f t="shared" si="1"/>
        <v>493523.66999999993</v>
      </c>
    </row>
    <row r="14" spans="1:8" x14ac:dyDescent="0.2">
      <c r="A14" s="94">
        <v>2100</v>
      </c>
      <c r="B14" s="8" t="s">
        <v>75</v>
      </c>
      <c r="C14" s="12">
        <v>218000</v>
      </c>
      <c r="D14" s="12">
        <v>-9305.66</v>
      </c>
      <c r="E14" s="12">
        <f t="shared" si="0"/>
        <v>208694.34</v>
      </c>
      <c r="F14" s="12">
        <v>175873.78</v>
      </c>
      <c r="G14" s="12">
        <v>161408.26999999999</v>
      </c>
      <c r="H14" s="95">
        <f t="shared" si="1"/>
        <v>32820.559999999998</v>
      </c>
    </row>
    <row r="15" spans="1:8" x14ac:dyDescent="0.2">
      <c r="A15" s="94">
        <v>2200</v>
      </c>
      <c r="B15" s="8" t="s">
        <v>76</v>
      </c>
      <c r="C15" s="12">
        <v>30000</v>
      </c>
      <c r="D15" s="12">
        <v>43640.59</v>
      </c>
      <c r="E15" s="12">
        <f t="shared" si="0"/>
        <v>73640.59</v>
      </c>
      <c r="F15" s="12">
        <v>73640.59</v>
      </c>
      <c r="G15" s="12">
        <v>48784.23</v>
      </c>
      <c r="H15" s="95">
        <f t="shared" si="1"/>
        <v>0</v>
      </c>
    </row>
    <row r="16" spans="1:8" x14ac:dyDescent="0.2">
      <c r="A16" s="94">
        <v>2300</v>
      </c>
      <c r="B16" s="8" t="s">
        <v>77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95">
        <f t="shared" si="1"/>
        <v>0</v>
      </c>
    </row>
    <row r="17" spans="1:8" x14ac:dyDescent="0.2">
      <c r="A17" s="94">
        <v>2400</v>
      </c>
      <c r="B17" s="8" t="s">
        <v>78</v>
      </c>
      <c r="C17" s="12">
        <v>1068753.48</v>
      </c>
      <c r="D17" s="12">
        <v>-141358.17000000001</v>
      </c>
      <c r="E17" s="12">
        <f t="shared" si="0"/>
        <v>927395.30999999994</v>
      </c>
      <c r="F17" s="12">
        <v>529455.74</v>
      </c>
      <c r="G17" s="12">
        <v>524613.69999999995</v>
      </c>
      <c r="H17" s="95">
        <f t="shared" si="1"/>
        <v>397939.56999999995</v>
      </c>
    </row>
    <row r="18" spans="1:8" x14ac:dyDescent="0.2">
      <c r="A18" s="94">
        <v>2500</v>
      </c>
      <c r="B18" s="8" t="s">
        <v>79</v>
      </c>
      <c r="C18" s="12">
        <v>180000</v>
      </c>
      <c r="D18" s="12">
        <v>44073.94</v>
      </c>
      <c r="E18" s="12">
        <f t="shared" si="0"/>
        <v>224073.94</v>
      </c>
      <c r="F18" s="12">
        <v>224073.94</v>
      </c>
      <c r="G18" s="12">
        <v>203248.94</v>
      </c>
      <c r="H18" s="95">
        <f t="shared" si="1"/>
        <v>0</v>
      </c>
    </row>
    <row r="19" spans="1:8" x14ac:dyDescent="0.2">
      <c r="A19" s="94">
        <v>2600</v>
      </c>
      <c r="B19" s="8" t="s">
        <v>80</v>
      </c>
      <c r="C19" s="12">
        <v>244000</v>
      </c>
      <c r="D19" s="12">
        <v>-22849.05</v>
      </c>
      <c r="E19" s="12">
        <f t="shared" si="0"/>
        <v>221150.95</v>
      </c>
      <c r="F19" s="12">
        <v>203415.31</v>
      </c>
      <c r="G19" s="12">
        <v>186163.41</v>
      </c>
      <c r="H19" s="95">
        <f t="shared" si="1"/>
        <v>17735.640000000014</v>
      </c>
    </row>
    <row r="20" spans="1:8" x14ac:dyDescent="0.2">
      <c r="A20" s="94">
        <v>2700</v>
      </c>
      <c r="B20" s="8" t="s">
        <v>81</v>
      </c>
      <c r="C20" s="12">
        <v>62100</v>
      </c>
      <c r="D20" s="12">
        <v>-31319.38</v>
      </c>
      <c r="E20" s="12">
        <f t="shared" si="0"/>
        <v>30780.62</v>
      </c>
      <c r="F20" s="12">
        <v>277.70999999999998</v>
      </c>
      <c r="G20" s="12">
        <v>277.70999999999998</v>
      </c>
      <c r="H20" s="95">
        <f t="shared" si="1"/>
        <v>30502.91</v>
      </c>
    </row>
    <row r="21" spans="1:8" x14ac:dyDescent="0.2">
      <c r="A21" s="94">
        <v>2800</v>
      </c>
      <c r="B21" s="8" t="s">
        <v>82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95">
        <f t="shared" si="1"/>
        <v>0</v>
      </c>
    </row>
    <row r="22" spans="1:8" x14ac:dyDescent="0.2">
      <c r="A22" s="94">
        <v>2900</v>
      </c>
      <c r="B22" s="8" t="s">
        <v>83</v>
      </c>
      <c r="C22" s="12">
        <v>187550</v>
      </c>
      <c r="D22" s="12">
        <v>220683.19</v>
      </c>
      <c r="E22" s="12">
        <f t="shared" si="0"/>
        <v>408233.19</v>
      </c>
      <c r="F22" s="12">
        <v>393708.2</v>
      </c>
      <c r="G22" s="12">
        <v>393708.2</v>
      </c>
      <c r="H22" s="95">
        <f t="shared" si="1"/>
        <v>14524.989999999991</v>
      </c>
    </row>
    <row r="23" spans="1:8" x14ac:dyDescent="0.2">
      <c r="A23" s="92" t="s">
        <v>63</v>
      </c>
      <c r="B23" s="7"/>
      <c r="C23" s="12">
        <f>SUM(C24:C32)</f>
        <v>9118767.0099999998</v>
      </c>
      <c r="D23" s="12">
        <f>SUM(D24:D32)</f>
        <v>-144218.56999999998</v>
      </c>
      <c r="E23" s="12">
        <f t="shared" si="0"/>
        <v>8974548.4399999995</v>
      </c>
      <c r="F23" s="12">
        <f>SUM(F24:F32)</f>
        <v>7810949.9700000007</v>
      </c>
      <c r="G23" s="12">
        <f>SUM(G24:G32)</f>
        <v>7350125.6900000013</v>
      </c>
      <c r="H23" s="95">
        <f t="shared" si="1"/>
        <v>1163598.4699999988</v>
      </c>
    </row>
    <row r="24" spans="1:8" x14ac:dyDescent="0.2">
      <c r="A24" s="94">
        <v>3100</v>
      </c>
      <c r="B24" s="8" t="s">
        <v>84</v>
      </c>
      <c r="C24" s="12">
        <v>7554700.0099999998</v>
      </c>
      <c r="D24" s="12">
        <v>-65177.5</v>
      </c>
      <c r="E24" s="12">
        <f t="shared" si="0"/>
        <v>7489522.5099999998</v>
      </c>
      <c r="F24" s="12">
        <v>6680528.3700000001</v>
      </c>
      <c r="G24" s="12">
        <v>6256147.8799999999</v>
      </c>
      <c r="H24" s="95">
        <f t="shared" si="1"/>
        <v>808994.13999999966</v>
      </c>
    </row>
    <row r="25" spans="1:8" x14ac:dyDescent="0.2">
      <c r="A25" s="94">
        <v>3200</v>
      </c>
      <c r="B25" s="8" t="s">
        <v>85</v>
      </c>
      <c r="C25" s="12">
        <v>215000</v>
      </c>
      <c r="D25" s="12">
        <v>-13535.45</v>
      </c>
      <c r="E25" s="12">
        <f t="shared" si="0"/>
        <v>201464.55</v>
      </c>
      <c r="F25" s="12">
        <v>96550</v>
      </c>
      <c r="G25" s="12">
        <v>96550</v>
      </c>
      <c r="H25" s="95">
        <f t="shared" si="1"/>
        <v>104914.54999999999</v>
      </c>
    </row>
    <row r="26" spans="1:8" x14ac:dyDescent="0.2">
      <c r="A26" s="94">
        <v>3300</v>
      </c>
      <c r="B26" s="8" t="s">
        <v>86</v>
      </c>
      <c r="C26" s="12">
        <v>5000</v>
      </c>
      <c r="D26" s="12">
        <v>22500</v>
      </c>
      <c r="E26" s="12">
        <f t="shared" si="0"/>
        <v>27500</v>
      </c>
      <c r="F26" s="12">
        <v>27448.28</v>
      </c>
      <c r="G26" s="12">
        <v>27448.28</v>
      </c>
      <c r="H26" s="95">
        <f t="shared" si="1"/>
        <v>51.720000000001164</v>
      </c>
    </row>
    <row r="27" spans="1:8" x14ac:dyDescent="0.2">
      <c r="A27" s="94">
        <v>3400</v>
      </c>
      <c r="B27" s="8" t="s">
        <v>87</v>
      </c>
      <c r="C27" s="12">
        <v>45000</v>
      </c>
      <c r="D27" s="12">
        <v>-3073.03</v>
      </c>
      <c r="E27" s="12">
        <f t="shared" si="0"/>
        <v>41926.97</v>
      </c>
      <c r="F27" s="12">
        <v>35268.58</v>
      </c>
      <c r="G27" s="12">
        <v>35268.58</v>
      </c>
      <c r="H27" s="95">
        <f t="shared" si="1"/>
        <v>6658.3899999999994</v>
      </c>
    </row>
    <row r="28" spans="1:8" x14ac:dyDescent="0.2">
      <c r="A28" s="94">
        <v>3500</v>
      </c>
      <c r="B28" s="8" t="s">
        <v>88</v>
      </c>
      <c r="C28" s="12">
        <v>910000</v>
      </c>
      <c r="D28" s="12">
        <v>37826.97</v>
      </c>
      <c r="E28" s="12">
        <f t="shared" si="0"/>
        <v>947826.97</v>
      </c>
      <c r="F28" s="12">
        <v>807501.6</v>
      </c>
      <c r="G28" s="12">
        <v>771057.81</v>
      </c>
      <c r="H28" s="95">
        <f t="shared" si="1"/>
        <v>140325.37</v>
      </c>
    </row>
    <row r="29" spans="1:8" x14ac:dyDescent="0.2">
      <c r="A29" s="94">
        <v>3600</v>
      </c>
      <c r="B29" s="8" t="s">
        <v>89</v>
      </c>
      <c r="C29" s="12">
        <v>30000</v>
      </c>
      <c r="D29" s="12">
        <v>0</v>
      </c>
      <c r="E29" s="12">
        <f t="shared" si="0"/>
        <v>30000</v>
      </c>
      <c r="F29" s="12">
        <v>12814.65</v>
      </c>
      <c r="G29" s="12">
        <v>12814.65</v>
      </c>
      <c r="H29" s="95">
        <f t="shared" si="1"/>
        <v>17185.349999999999</v>
      </c>
    </row>
    <row r="30" spans="1:8" x14ac:dyDescent="0.2">
      <c r="A30" s="94">
        <v>3700</v>
      </c>
      <c r="B30" s="8" t="s">
        <v>90</v>
      </c>
      <c r="C30" s="12">
        <v>15900</v>
      </c>
      <c r="D30" s="12">
        <v>-4626.8</v>
      </c>
      <c r="E30" s="12">
        <f t="shared" si="0"/>
        <v>11273.2</v>
      </c>
      <c r="F30" s="12">
        <v>3106.2</v>
      </c>
      <c r="G30" s="12">
        <v>3106.2</v>
      </c>
      <c r="H30" s="95">
        <f t="shared" si="1"/>
        <v>8167.0000000000009</v>
      </c>
    </row>
    <row r="31" spans="1:8" x14ac:dyDescent="0.2">
      <c r="A31" s="94">
        <v>3800</v>
      </c>
      <c r="B31" s="8" t="s">
        <v>91</v>
      </c>
      <c r="C31" s="12">
        <v>45000</v>
      </c>
      <c r="D31" s="12">
        <v>-4500</v>
      </c>
      <c r="E31" s="12">
        <f t="shared" si="0"/>
        <v>40500</v>
      </c>
      <c r="F31" s="12">
        <v>5762.48</v>
      </c>
      <c r="G31" s="12">
        <v>5762.48</v>
      </c>
      <c r="H31" s="95">
        <f t="shared" si="1"/>
        <v>34737.520000000004</v>
      </c>
    </row>
    <row r="32" spans="1:8" x14ac:dyDescent="0.2">
      <c r="A32" s="94">
        <v>3900</v>
      </c>
      <c r="B32" s="8" t="s">
        <v>19</v>
      </c>
      <c r="C32" s="12">
        <v>298167</v>
      </c>
      <c r="D32" s="12">
        <v>-113632.76</v>
      </c>
      <c r="E32" s="12">
        <f t="shared" si="0"/>
        <v>184534.24</v>
      </c>
      <c r="F32" s="12">
        <v>141969.81</v>
      </c>
      <c r="G32" s="12">
        <v>141969.81</v>
      </c>
      <c r="H32" s="95">
        <f t="shared" si="1"/>
        <v>42564.429999999993</v>
      </c>
    </row>
    <row r="33" spans="1:8" x14ac:dyDescent="0.2">
      <c r="A33" s="92" t="s">
        <v>64</v>
      </c>
      <c r="B33" s="7"/>
      <c r="C33" s="12"/>
      <c r="D33" s="12"/>
      <c r="E33" s="12"/>
      <c r="F33" s="12"/>
      <c r="G33" s="12"/>
      <c r="H33" s="95"/>
    </row>
    <row r="34" spans="1:8" x14ac:dyDescent="0.2">
      <c r="A34" s="94">
        <v>4100</v>
      </c>
      <c r="B34" s="8" t="s">
        <v>92</v>
      </c>
      <c r="C34" s="12"/>
      <c r="D34" s="12"/>
      <c r="E34" s="12"/>
      <c r="F34" s="12"/>
      <c r="G34" s="12"/>
      <c r="H34" s="95"/>
    </row>
    <row r="35" spans="1:8" x14ac:dyDescent="0.2">
      <c r="A35" s="94">
        <v>4200</v>
      </c>
      <c r="B35" s="8" t="s">
        <v>93</v>
      </c>
      <c r="C35" s="12"/>
      <c r="D35" s="12"/>
      <c r="E35" s="12"/>
      <c r="F35" s="12"/>
      <c r="G35" s="12"/>
      <c r="H35" s="95"/>
    </row>
    <row r="36" spans="1:8" x14ac:dyDescent="0.2">
      <c r="A36" s="94">
        <v>4300</v>
      </c>
      <c r="B36" s="8" t="s">
        <v>94</v>
      </c>
      <c r="C36" s="12"/>
      <c r="D36" s="12"/>
      <c r="E36" s="12"/>
      <c r="F36" s="12"/>
      <c r="G36" s="12"/>
      <c r="H36" s="95"/>
    </row>
    <row r="37" spans="1:8" x14ac:dyDescent="0.2">
      <c r="A37" s="94">
        <v>4400</v>
      </c>
      <c r="B37" s="8" t="s">
        <v>95</v>
      </c>
      <c r="C37" s="12"/>
      <c r="D37" s="12"/>
      <c r="E37" s="12"/>
      <c r="F37" s="12"/>
      <c r="G37" s="12"/>
      <c r="H37" s="95"/>
    </row>
    <row r="38" spans="1:8" x14ac:dyDescent="0.2">
      <c r="A38" s="94">
        <v>4500</v>
      </c>
      <c r="B38" s="8" t="s">
        <v>41</v>
      </c>
      <c r="C38" s="12"/>
      <c r="D38" s="12"/>
      <c r="E38" s="12"/>
      <c r="F38" s="12"/>
      <c r="G38" s="12"/>
      <c r="H38" s="95"/>
    </row>
    <row r="39" spans="1:8" x14ac:dyDescent="0.2">
      <c r="A39" s="94">
        <v>4600</v>
      </c>
      <c r="B39" s="8" t="s">
        <v>96</v>
      </c>
      <c r="C39" s="12"/>
      <c r="D39" s="12"/>
      <c r="E39" s="12"/>
      <c r="F39" s="12"/>
      <c r="G39" s="12"/>
      <c r="H39" s="95"/>
    </row>
    <row r="40" spans="1:8" x14ac:dyDescent="0.2">
      <c r="A40" s="94">
        <v>4700</v>
      </c>
      <c r="B40" s="8" t="s">
        <v>97</v>
      </c>
      <c r="C40" s="12"/>
      <c r="D40" s="12"/>
      <c r="E40" s="12"/>
      <c r="F40" s="12"/>
      <c r="G40" s="12"/>
      <c r="H40" s="95"/>
    </row>
    <row r="41" spans="1:8" x14ac:dyDescent="0.2">
      <c r="A41" s="94">
        <v>4800</v>
      </c>
      <c r="B41" s="8" t="s">
        <v>37</v>
      </c>
      <c r="C41" s="12"/>
      <c r="D41" s="12"/>
      <c r="E41" s="12"/>
      <c r="F41" s="12"/>
      <c r="G41" s="12"/>
      <c r="H41" s="95"/>
    </row>
    <row r="42" spans="1:8" x14ac:dyDescent="0.2">
      <c r="A42" s="94">
        <v>4900</v>
      </c>
      <c r="B42" s="8" t="s">
        <v>98</v>
      </c>
      <c r="C42" s="12"/>
      <c r="D42" s="12"/>
      <c r="E42" s="12"/>
      <c r="F42" s="12"/>
      <c r="G42" s="12"/>
      <c r="H42" s="95"/>
    </row>
    <row r="43" spans="1:8" x14ac:dyDescent="0.2">
      <c r="A43" s="92" t="s">
        <v>65</v>
      </c>
      <c r="B43" s="7"/>
      <c r="C43" s="12">
        <f>SUM(C44:C52)</f>
        <v>88000</v>
      </c>
      <c r="D43" s="12">
        <f>SUM(D44:D52)</f>
        <v>0</v>
      </c>
      <c r="E43" s="12">
        <f t="shared" si="0"/>
        <v>88000</v>
      </c>
      <c r="F43" s="12">
        <f>SUM(F44:F52)</f>
        <v>48672.41</v>
      </c>
      <c r="G43" s="12">
        <f>SUM(G44:G52)</f>
        <v>44491.38</v>
      </c>
      <c r="H43" s="95">
        <f t="shared" si="1"/>
        <v>39327.589999999997</v>
      </c>
    </row>
    <row r="44" spans="1:8" x14ac:dyDescent="0.2">
      <c r="A44" s="94">
        <v>5100</v>
      </c>
      <c r="B44" s="8" t="s">
        <v>99</v>
      </c>
      <c r="C44" s="12">
        <v>88000</v>
      </c>
      <c r="D44" s="12">
        <v>0</v>
      </c>
      <c r="E44" s="12">
        <f t="shared" si="0"/>
        <v>88000</v>
      </c>
      <c r="F44" s="12">
        <v>48672.41</v>
      </c>
      <c r="G44" s="12">
        <v>44491.38</v>
      </c>
      <c r="H44" s="95">
        <f t="shared" si="1"/>
        <v>39327.589999999997</v>
      </c>
    </row>
    <row r="45" spans="1:8" x14ac:dyDescent="0.2">
      <c r="A45" s="94">
        <v>5200</v>
      </c>
      <c r="B45" s="8" t="s">
        <v>100</v>
      </c>
      <c r="C45" s="12"/>
      <c r="D45" s="12"/>
      <c r="E45" s="12"/>
      <c r="F45" s="12"/>
      <c r="G45" s="12"/>
      <c r="H45" s="95"/>
    </row>
    <row r="46" spans="1:8" x14ac:dyDescent="0.2">
      <c r="A46" s="94">
        <v>5300</v>
      </c>
      <c r="B46" s="8" t="s">
        <v>101</v>
      </c>
      <c r="C46" s="12"/>
      <c r="D46" s="12"/>
      <c r="E46" s="12"/>
      <c r="F46" s="12"/>
      <c r="G46" s="12"/>
      <c r="H46" s="95"/>
    </row>
    <row r="47" spans="1:8" x14ac:dyDescent="0.2">
      <c r="A47" s="94">
        <v>5400</v>
      </c>
      <c r="B47" s="8" t="s">
        <v>102</v>
      </c>
      <c r="C47" s="12"/>
      <c r="D47" s="12"/>
      <c r="E47" s="12"/>
      <c r="F47" s="12"/>
      <c r="G47" s="12"/>
      <c r="H47" s="95"/>
    </row>
    <row r="48" spans="1:8" x14ac:dyDescent="0.2">
      <c r="A48" s="94">
        <v>5500</v>
      </c>
      <c r="B48" s="8" t="s">
        <v>103</v>
      </c>
      <c r="C48" s="12"/>
      <c r="D48" s="12"/>
      <c r="E48" s="12"/>
      <c r="F48" s="12"/>
      <c r="G48" s="12"/>
      <c r="H48" s="95"/>
    </row>
    <row r="49" spans="1:8" x14ac:dyDescent="0.2">
      <c r="A49" s="94">
        <v>5600</v>
      </c>
      <c r="B49" s="8" t="s">
        <v>104</v>
      </c>
      <c r="C49" s="12"/>
      <c r="D49" s="12"/>
      <c r="E49" s="12"/>
      <c r="F49" s="12"/>
      <c r="G49" s="12"/>
      <c r="H49" s="95"/>
    </row>
    <row r="50" spans="1:8" x14ac:dyDescent="0.2">
      <c r="A50" s="94">
        <v>5700</v>
      </c>
      <c r="B50" s="8" t="s">
        <v>105</v>
      </c>
      <c r="C50" s="12"/>
      <c r="D50" s="12"/>
      <c r="E50" s="12"/>
      <c r="F50" s="12"/>
      <c r="G50" s="12"/>
      <c r="H50" s="95"/>
    </row>
    <row r="51" spans="1:8" x14ac:dyDescent="0.2">
      <c r="A51" s="94">
        <v>5800</v>
      </c>
      <c r="B51" s="8" t="s">
        <v>106</v>
      </c>
      <c r="C51" s="12"/>
      <c r="D51" s="12"/>
      <c r="E51" s="12"/>
      <c r="F51" s="12"/>
      <c r="G51" s="12"/>
      <c r="H51" s="95"/>
    </row>
    <row r="52" spans="1:8" x14ac:dyDescent="0.2">
      <c r="A52" s="94">
        <v>5900</v>
      </c>
      <c r="B52" s="8" t="s">
        <v>107</v>
      </c>
      <c r="C52" s="12"/>
      <c r="D52" s="12"/>
      <c r="E52" s="12"/>
      <c r="F52" s="12"/>
      <c r="G52" s="12"/>
      <c r="H52" s="95"/>
    </row>
    <row r="53" spans="1:8" x14ac:dyDescent="0.2">
      <c r="A53" s="92" t="s">
        <v>66</v>
      </c>
      <c r="B53" s="7"/>
      <c r="C53" s="12">
        <f>SUM(C54:C56)</f>
        <v>480000</v>
      </c>
      <c r="D53" s="12">
        <f>SUM(D54:D56)</f>
        <v>-46647.37</v>
      </c>
      <c r="E53" s="12">
        <f t="shared" si="0"/>
        <v>433352.63</v>
      </c>
      <c r="F53" s="12">
        <f>SUM(F54:F56)</f>
        <v>265200</v>
      </c>
      <c r="G53" s="12">
        <f>SUM(G54:G56)</f>
        <v>265200</v>
      </c>
      <c r="H53" s="95">
        <f t="shared" si="1"/>
        <v>168152.63</v>
      </c>
    </row>
    <row r="54" spans="1:8" x14ac:dyDescent="0.2">
      <c r="A54" s="94">
        <v>6100</v>
      </c>
      <c r="B54" s="8" t="s">
        <v>108</v>
      </c>
      <c r="C54" s="12">
        <v>480000</v>
      </c>
      <c r="D54" s="12">
        <v>-46647.37</v>
      </c>
      <c r="E54" s="12">
        <f t="shared" si="0"/>
        <v>433352.63</v>
      </c>
      <c r="F54" s="12">
        <v>265200</v>
      </c>
      <c r="G54" s="12">
        <v>265200</v>
      </c>
      <c r="H54" s="95">
        <f t="shared" si="1"/>
        <v>168152.63</v>
      </c>
    </row>
    <row r="55" spans="1:8" x14ac:dyDescent="0.2">
      <c r="A55" s="94">
        <v>6200</v>
      </c>
      <c r="B55" s="8" t="s">
        <v>109</v>
      </c>
      <c r="C55" s="12"/>
      <c r="D55" s="12"/>
      <c r="E55" s="12"/>
      <c r="F55" s="12"/>
      <c r="G55" s="12"/>
      <c r="H55" s="95"/>
    </row>
    <row r="56" spans="1:8" x14ac:dyDescent="0.2">
      <c r="A56" s="94">
        <v>6300</v>
      </c>
      <c r="B56" s="8" t="s">
        <v>110</v>
      </c>
      <c r="C56" s="12"/>
      <c r="D56" s="12"/>
      <c r="E56" s="12"/>
      <c r="F56" s="12"/>
      <c r="G56" s="12"/>
      <c r="H56" s="95"/>
    </row>
    <row r="57" spans="1:8" x14ac:dyDescent="0.2">
      <c r="A57" s="92" t="s">
        <v>67</v>
      </c>
      <c r="B57" s="7"/>
      <c r="C57" s="12"/>
      <c r="D57" s="12"/>
      <c r="E57" s="12"/>
      <c r="F57" s="12"/>
      <c r="G57" s="12"/>
      <c r="H57" s="95"/>
    </row>
    <row r="58" spans="1:8" x14ac:dyDescent="0.2">
      <c r="A58" s="94">
        <v>7100</v>
      </c>
      <c r="B58" s="8" t="s">
        <v>111</v>
      </c>
      <c r="C58" s="12"/>
      <c r="D58" s="12"/>
      <c r="E58" s="12"/>
      <c r="F58" s="12"/>
      <c r="G58" s="12"/>
      <c r="H58" s="95"/>
    </row>
    <row r="59" spans="1:8" x14ac:dyDescent="0.2">
      <c r="A59" s="94">
        <v>7200</v>
      </c>
      <c r="B59" s="8" t="s">
        <v>112</v>
      </c>
      <c r="C59" s="12"/>
      <c r="D59" s="12"/>
      <c r="E59" s="12"/>
      <c r="F59" s="12"/>
      <c r="G59" s="12"/>
      <c r="H59" s="95"/>
    </row>
    <row r="60" spans="1:8" x14ac:dyDescent="0.2">
      <c r="A60" s="94">
        <v>7300</v>
      </c>
      <c r="B60" s="8" t="s">
        <v>113</v>
      </c>
      <c r="C60" s="12"/>
      <c r="D60" s="12"/>
      <c r="E60" s="12"/>
      <c r="F60" s="12"/>
      <c r="G60" s="12"/>
      <c r="H60" s="95"/>
    </row>
    <row r="61" spans="1:8" x14ac:dyDescent="0.2">
      <c r="A61" s="94">
        <v>7400</v>
      </c>
      <c r="B61" s="8" t="s">
        <v>114</v>
      </c>
      <c r="C61" s="12"/>
      <c r="D61" s="12"/>
      <c r="E61" s="12"/>
      <c r="F61" s="12"/>
      <c r="G61" s="12"/>
      <c r="H61" s="95"/>
    </row>
    <row r="62" spans="1:8" x14ac:dyDescent="0.2">
      <c r="A62" s="94">
        <v>7500</v>
      </c>
      <c r="B62" s="8" t="s">
        <v>115</v>
      </c>
      <c r="C62" s="12"/>
      <c r="D62" s="12"/>
      <c r="E62" s="12"/>
      <c r="F62" s="12"/>
      <c r="G62" s="12"/>
      <c r="H62" s="95"/>
    </row>
    <row r="63" spans="1:8" x14ac:dyDescent="0.2">
      <c r="A63" s="94">
        <v>7600</v>
      </c>
      <c r="B63" s="8" t="s">
        <v>116</v>
      </c>
      <c r="C63" s="12"/>
      <c r="D63" s="12"/>
      <c r="E63" s="12"/>
      <c r="F63" s="12"/>
      <c r="G63" s="12"/>
      <c r="H63" s="95"/>
    </row>
    <row r="64" spans="1:8" x14ac:dyDescent="0.2">
      <c r="A64" s="94">
        <v>7900</v>
      </c>
      <c r="B64" s="8" t="s">
        <v>117</v>
      </c>
      <c r="C64" s="12"/>
      <c r="D64" s="12"/>
      <c r="E64" s="12"/>
      <c r="F64" s="12"/>
      <c r="G64" s="12"/>
      <c r="H64" s="95"/>
    </row>
    <row r="65" spans="1:8" x14ac:dyDescent="0.2">
      <c r="A65" s="92" t="s">
        <v>68</v>
      </c>
      <c r="B65" s="7"/>
      <c r="C65" s="12"/>
      <c r="D65" s="12"/>
      <c r="E65" s="12"/>
      <c r="F65" s="12"/>
      <c r="G65" s="12"/>
      <c r="H65" s="95"/>
    </row>
    <row r="66" spans="1:8" x14ac:dyDescent="0.2">
      <c r="A66" s="94">
        <v>8100</v>
      </c>
      <c r="B66" s="8" t="s">
        <v>38</v>
      </c>
      <c r="C66" s="12"/>
      <c r="D66" s="12"/>
      <c r="E66" s="12"/>
      <c r="F66" s="12"/>
      <c r="G66" s="12"/>
      <c r="H66" s="95"/>
    </row>
    <row r="67" spans="1:8" x14ac:dyDescent="0.2">
      <c r="A67" s="94">
        <v>8300</v>
      </c>
      <c r="B67" s="8" t="s">
        <v>39</v>
      </c>
      <c r="C67" s="12"/>
      <c r="D67" s="12"/>
      <c r="E67" s="12"/>
      <c r="F67" s="12"/>
      <c r="G67" s="12"/>
      <c r="H67" s="95"/>
    </row>
    <row r="68" spans="1:8" x14ac:dyDescent="0.2">
      <c r="A68" s="94">
        <v>8500</v>
      </c>
      <c r="B68" s="8" t="s">
        <v>40</v>
      </c>
      <c r="C68" s="12"/>
      <c r="D68" s="12"/>
      <c r="E68" s="12"/>
      <c r="F68" s="12"/>
      <c r="G68" s="12"/>
      <c r="H68" s="95"/>
    </row>
    <row r="69" spans="1:8" x14ac:dyDescent="0.2">
      <c r="A69" s="92" t="s">
        <v>69</v>
      </c>
      <c r="B69" s="7"/>
      <c r="C69" s="12"/>
      <c r="D69" s="12"/>
      <c r="E69" s="12"/>
      <c r="F69" s="12"/>
      <c r="G69" s="12"/>
      <c r="H69" s="95"/>
    </row>
    <row r="70" spans="1:8" x14ac:dyDescent="0.2">
      <c r="A70" s="94">
        <v>9100</v>
      </c>
      <c r="B70" s="8" t="s">
        <v>118</v>
      </c>
      <c r="C70" s="12"/>
      <c r="D70" s="12"/>
      <c r="E70" s="12"/>
      <c r="F70" s="12"/>
      <c r="G70" s="12"/>
      <c r="H70" s="95"/>
    </row>
    <row r="71" spans="1:8" x14ac:dyDescent="0.2">
      <c r="A71" s="94">
        <v>9200</v>
      </c>
      <c r="B71" s="8" t="s">
        <v>119</v>
      </c>
      <c r="C71" s="12"/>
      <c r="D71" s="12"/>
      <c r="E71" s="12"/>
      <c r="F71" s="12"/>
      <c r="G71" s="12"/>
      <c r="H71" s="95"/>
    </row>
    <row r="72" spans="1:8" x14ac:dyDescent="0.2">
      <c r="A72" s="94">
        <v>9300</v>
      </c>
      <c r="B72" s="8" t="s">
        <v>120</v>
      </c>
      <c r="C72" s="12"/>
      <c r="D72" s="12"/>
      <c r="E72" s="12"/>
      <c r="F72" s="12"/>
      <c r="G72" s="12"/>
      <c r="H72" s="95"/>
    </row>
    <row r="73" spans="1:8" x14ac:dyDescent="0.2">
      <c r="A73" s="94">
        <v>9400</v>
      </c>
      <c r="B73" s="8" t="s">
        <v>121</v>
      </c>
      <c r="C73" s="12"/>
      <c r="D73" s="12"/>
      <c r="E73" s="12"/>
      <c r="F73" s="12"/>
      <c r="G73" s="12"/>
      <c r="H73" s="95"/>
    </row>
    <row r="74" spans="1:8" x14ac:dyDescent="0.2">
      <c r="A74" s="94">
        <v>9500</v>
      </c>
      <c r="B74" s="8" t="s">
        <v>122</v>
      </c>
      <c r="C74" s="12"/>
      <c r="D74" s="12"/>
      <c r="E74" s="12"/>
      <c r="F74" s="12"/>
      <c r="G74" s="12"/>
      <c r="H74" s="95"/>
    </row>
    <row r="75" spans="1:8" x14ac:dyDescent="0.2">
      <c r="A75" s="94">
        <v>9600</v>
      </c>
      <c r="B75" s="8" t="s">
        <v>123</v>
      </c>
      <c r="C75" s="12"/>
      <c r="D75" s="12"/>
      <c r="E75" s="12"/>
      <c r="F75" s="12"/>
      <c r="G75" s="12"/>
      <c r="H75" s="95"/>
    </row>
    <row r="76" spans="1:8" x14ac:dyDescent="0.2">
      <c r="A76" s="94">
        <v>9900</v>
      </c>
      <c r="B76" s="9" t="s">
        <v>124</v>
      </c>
      <c r="C76" s="13"/>
      <c r="D76" s="13"/>
      <c r="E76" s="13"/>
      <c r="F76" s="13"/>
      <c r="G76" s="13"/>
      <c r="H76" s="96"/>
    </row>
    <row r="77" spans="1:8" ht="12" thickBot="1" x14ac:dyDescent="0.25">
      <c r="A77" s="97"/>
      <c r="B77" s="98" t="s">
        <v>53</v>
      </c>
      <c r="C77" s="99">
        <f t="shared" ref="C77:H77" si="2">SUM(C5+C13+C23+C33+C43+C53+C57+C65+C69)</f>
        <v>21900083</v>
      </c>
      <c r="D77" s="99">
        <f t="shared" si="2"/>
        <v>-3.637978807091713E-11</v>
      </c>
      <c r="E77" s="99">
        <f t="shared" si="2"/>
        <v>21900082.999999996</v>
      </c>
      <c r="F77" s="99">
        <f t="shared" si="2"/>
        <v>18941743.010000002</v>
      </c>
      <c r="G77" s="99">
        <f t="shared" si="2"/>
        <v>18394496.889999997</v>
      </c>
      <c r="H77" s="100">
        <f t="shared" si="2"/>
        <v>2958339.9899999993</v>
      </c>
    </row>
    <row r="79" spans="1:8" x14ac:dyDescent="0.2">
      <c r="B79" s="52" t="s">
        <v>143</v>
      </c>
      <c r="C79" s="53"/>
      <c r="D79" s="53"/>
      <c r="E79" s="54"/>
      <c r="F79" s="54"/>
    </row>
    <row r="80" spans="1:8" x14ac:dyDescent="0.2">
      <c r="B80" s="55"/>
      <c r="C80" s="55"/>
      <c r="D80" s="54"/>
      <c r="E80" s="54"/>
      <c r="F80" s="54"/>
    </row>
    <row r="81" spans="2:6" x14ac:dyDescent="0.2">
      <c r="B81" s="55" t="s">
        <v>144</v>
      </c>
      <c r="C81" s="54"/>
      <c r="D81" s="54" t="s">
        <v>145</v>
      </c>
      <c r="E81" s="54"/>
      <c r="F81" s="56"/>
    </row>
    <row r="82" spans="2:6" ht="22.5" x14ac:dyDescent="0.2">
      <c r="B82" s="55" t="s">
        <v>146</v>
      </c>
      <c r="C82" s="54"/>
      <c r="D82" s="54" t="s">
        <v>147</v>
      </c>
      <c r="E82" s="54"/>
      <c r="F82" s="56"/>
    </row>
    <row r="83" spans="2:6" x14ac:dyDescent="0.2">
      <c r="B83" s="55" t="s">
        <v>148</v>
      </c>
      <c r="C83" s="54"/>
      <c r="D83" s="54" t="s">
        <v>149</v>
      </c>
      <c r="E83" s="54"/>
      <c r="F83" s="5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8" t="s">
        <v>129</v>
      </c>
      <c r="B1" s="69"/>
      <c r="C1" s="69"/>
      <c r="D1" s="69"/>
      <c r="E1" s="69"/>
      <c r="F1" s="69"/>
      <c r="G1" s="69"/>
      <c r="H1" s="70"/>
    </row>
    <row r="2" spans="1:8" x14ac:dyDescent="0.2">
      <c r="A2" s="73" t="s">
        <v>54</v>
      </c>
      <c r="B2" s="74"/>
      <c r="C2" s="68" t="s">
        <v>60</v>
      </c>
      <c r="D2" s="69"/>
      <c r="E2" s="69"/>
      <c r="F2" s="69"/>
      <c r="G2" s="70"/>
      <c r="H2" s="71" t="s">
        <v>59</v>
      </c>
    </row>
    <row r="3" spans="1:8" ht="24.95" customHeight="1" x14ac:dyDescent="0.2">
      <c r="A3" s="75"/>
      <c r="B3" s="76"/>
      <c r="C3" s="50" t="s">
        <v>55</v>
      </c>
      <c r="D3" s="50" t="s">
        <v>125</v>
      </c>
      <c r="E3" s="50" t="s">
        <v>56</v>
      </c>
      <c r="F3" s="50" t="s">
        <v>57</v>
      </c>
      <c r="G3" s="50" t="s">
        <v>58</v>
      </c>
      <c r="H3" s="72"/>
    </row>
    <row r="4" spans="1:8" x14ac:dyDescent="0.2">
      <c r="A4" s="77"/>
      <c r="B4" s="78"/>
      <c r="C4" s="51">
        <v>1</v>
      </c>
      <c r="D4" s="51">
        <v>2</v>
      </c>
      <c r="E4" s="51" t="s">
        <v>126</v>
      </c>
      <c r="F4" s="51">
        <v>4</v>
      </c>
      <c r="G4" s="51">
        <v>5</v>
      </c>
      <c r="H4" s="51" t="s">
        <v>127</v>
      </c>
    </row>
    <row r="5" spans="1:8" x14ac:dyDescent="0.2">
      <c r="A5" s="5"/>
      <c r="B5" s="15"/>
      <c r="C5" s="18"/>
      <c r="D5" s="18"/>
      <c r="E5" s="18"/>
      <c r="F5" s="18"/>
      <c r="G5" s="18"/>
      <c r="H5" s="18"/>
    </row>
    <row r="6" spans="1:8" x14ac:dyDescent="0.2">
      <c r="A6" s="5"/>
      <c r="B6" s="15" t="s">
        <v>0</v>
      </c>
      <c r="C6" s="45">
        <v>21332083</v>
      </c>
      <c r="D6" s="45">
        <v>46647.37</v>
      </c>
      <c r="E6" s="45">
        <f>C6+D6</f>
        <v>21378730.370000001</v>
      </c>
      <c r="F6" s="45">
        <v>18627870.600000001</v>
      </c>
      <c r="G6" s="45">
        <v>18084805.510000002</v>
      </c>
      <c r="H6" s="45">
        <f>E6-F6</f>
        <v>2750859.7699999996</v>
      </c>
    </row>
    <row r="7" spans="1:8" x14ac:dyDescent="0.2">
      <c r="A7" s="5"/>
      <c r="B7" s="15"/>
      <c r="C7" s="45"/>
      <c r="D7" s="45"/>
      <c r="E7" s="45"/>
      <c r="F7" s="45"/>
      <c r="G7" s="45"/>
      <c r="H7" s="45"/>
    </row>
    <row r="8" spans="1:8" x14ac:dyDescent="0.2">
      <c r="A8" s="5"/>
      <c r="B8" s="15" t="s">
        <v>1</v>
      </c>
      <c r="C8" s="45">
        <v>568000</v>
      </c>
      <c r="D8" s="45">
        <v>-46647.37</v>
      </c>
      <c r="E8" s="45">
        <f>C8+D8</f>
        <v>521352.63</v>
      </c>
      <c r="F8" s="45">
        <v>313872.40999999997</v>
      </c>
      <c r="G8" s="45">
        <v>309691.38</v>
      </c>
      <c r="H8" s="45">
        <f>E8-F8</f>
        <v>207480.22000000003</v>
      </c>
    </row>
    <row r="9" spans="1:8" x14ac:dyDescent="0.2">
      <c r="A9" s="5"/>
      <c r="B9" s="15"/>
      <c r="C9" s="45"/>
      <c r="D9" s="45"/>
      <c r="E9" s="45"/>
      <c r="F9" s="45"/>
      <c r="G9" s="45"/>
      <c r="H9" s="45"/>
    </row>
    <row r="10" spans="1:8" x14ac:dyDescent="0.2">
      <c r="A10" s="5"/>
      <c r="B10" s="15" t="s">
        <v>2</v>
      </c>
      <c r="C10" s="45"/>
      <c r="D10" s="45"/>
      <c r="E10" s="45"/>
      <c r="F10" s="45"/>
      <c r="G10" s="45"/>
      <c r="H10" s="45"/>
    </row>
    <row r="11" spans="1:8" x14ac:dyDescent="0.2">
      <c r="A11" s="5"/>
      <c r="B11" s="15"/>
      <c r="C11" s="45"/>
      <c r="D11" s="45"/>
      <c r="E11" s="45"/>
      <c r="F11" s="45"/>
      <c r="G11" s="45"/>
      <c r="H11" s="45"/>
    </row>
    <row r="12" spans="1:8" x14ac:dyDescent="0.2">
      <c r="A12" s="5"/>
      <c r="B12" s="15" t="s">
        <v>41</v>
      </c>
      <c r="C12" s="45"/>
      <c r="D12" s="45"/>
      <c r="E12" s="45"/>
      <c r="F12" s="45"/>
      <c r="G12" s="45"/>
      <c r="H12" s="45"/>
    </row>
    <row r="13" spans="1:8" x14ac:dyDescent="0.2">
      <c r="A13" s="5"/>
      <c r="B13" s="15"/>
      <c r="C13" s="45"/>
      <c r="D13" s="45"/>
      <c r="E13" s="45"/>
      <c r="F13" s="45"/>
      <c r="G13" s="45"/>
      <c r="H13" s="45"/>
    </row>
    <row r="14" spans="1:8" x14ac:dyDescent="0.2">
      <c r="A14" s="5"/>
      <c r="B14" s="15" t="s">
        <v>38</v>
      </c>
      <c r="C14" s="45"/>
      <c r="D14" s="45"/>
      <c r="E14" s="45"/>
      <c r="F14" s="45"/>
      <c r="G14" s="45"/>
      <c r="H14" s="45"/>
    </row>
    <row r="15" spans="1:8" x14ac:dyDescent="0.2">
      <c r="A15" s="6"/>
      <c r="B15" s="16"/>
      <c r="C15" s="46"/>
      <c r="D15" s="46"/>
      <c r="E15" s="46"/>
      <c r="F15" s="46"/>
      <c r="G15" s="46"/>
      <c r="H15" s="46"/>
    </row>
    <row r="16" spans="1:8" x14ac:dyDescent="0.2">
      <c r="A16" s="17"/>
      <c r="B16" s="10" t="s">
        <v>53</v>
      </c>
      <c r="C16" s="14">
        <f>SUM(C6+C8+C10+C12+C14)</f>
        <v>21900083</v>
      </c>
      <c r="D16" s="14">
        <f>SUM(D6+D8+D10+D12+D14)</f>
        <v>0</v>
      </c>
      <c r="E16" s="14">
        <f>SUM(E6+E8+E10+E12+E14)</f>
        <v>21900083</v>
      </c>
      <c r="F16" s="14">
        <f t="shared" ref="F16:H16" si="0">SUM(F6+F8+F10+F12+F14)</f>
        <v>18941743.010000002</v>
      </c>
      <c r="G16" s="14">
        <f t="shared" si="0"/>
        <v>18394496.890000001</v>
      </c>
      <c r="H16" s="14">
        <f t="shared" si="0"/>
        <v>2958339.9899999998</v>
      </c>
    </row>
    <row r="18" spans="2:6" x14ac:dyDescent="0.2">
      <c r="B18" s="52" t="s">
        <v>143</v>
      </c>
      <c r="C18" s="53"/>
      <c r="D18" s="53"/>
      <c r="E18" s="54"/>
      <c r="F18" s="54"/>
    </row>
    <row r="19" spans="2:6" x14ac:dyDescent="0.2">
      <c r="B19" s="55"/>
      <c r="C19" s="55"/>
      <c r="D19" s="54"/>
      <c r="E19" s="54"/>
      <c r="F19" s="54"/>
    </row>
    <row r="20" spans="2:6" x14ac:dyDescent="0.2">
      <c r="B20" s="55"/>
      <c r="C20" s="55"/>
      <c r="D20" s="54"/>
      <c r="E20" s="54"/>
      <c r="F20" s="54"/>
    </row>
    <row r="21" spans="2:6" x14ac:dyDescent="0.2">
      <c r="B21" s="55"/>
      <c r="C21" s="55"/>
      <c r="D21" s="54"/>
      <c r="E21" s="54"/>
      <c r="F21" s="54"/>
    </row>
    <row r="22" spans="2:6" x14ac:dyDescent="0.2">
      <c r="B22" s="55"/>
      <c r="C22" s="54"/>
      <c r="D22" s="54"/>
      <c r="E22" s="54"/>
      <c r="F22" s="56"/>
    </row>
    <row r="23" spans="2:6" x14ac:dyDescent="0.2">
      <c r="B23" s="55"/>
      <c r="C23" s="54"/>
      <c r="D23" s="54"/>
      <c r="E23" s="54"/>
      <c r="F23" s="56"/>
    </row>
    <row r="24" spans="2:6" x14ac:dyDescent="0.2">
      <c r="B24" s="55"/>
      <c r="C24" s="54"/>
      <c r="D24" s="54"/>
      <c r="E24" s="54"/>
      <c r="F24" s="56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7" t="s">
        <v>139</v>
      </c>
      <c r="B1" s="58"/>
      <c r="C1" s="58"/>
      <c r="D1" s="58"/>
      <c r="E1" s="58"/>
      <c r="F1" s="58"/>
      <c r="G1" s="58"/>
      <c r="H1" s="59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47" t="s">
        <v>55</v>
      </c>
      <c r="D4" s="47" t="s">
        <v>125</v>
      </c>
      <c r="E4" s="47" t="s">
        <v>56</v>
      </c>
      <c r="F4" s="47" t="s">
        <v>57</v>
      </c>
      <c r="G4" s="47" t="s">
        <v>58</v>
      </c>
      <c r="H4" s="61"/>
    </row>
    <row r="5" spans="1:8" x14ac:dyDescent="0.2">
      <c r="A5" s="66"/>
      <c r="B5" s="67"/>
      <c r="C5" s="48">
        <v>1</v>
      </c>
      <c r="D5" s="48">
        <v>2</v>
      </c>
      <c r="E5" s="48" t="s">
        <v>126</v>
      </c>
      <c r="F5" s="48">
        <v>4</v>
      </c>
      <c r="G5" s="48">
        <v>5</v>
      </c>
      <c r="H5" s="48" t="s">
        <v>127</v>
      </c>
    </row>
    <row r="6" spans="1:8" x14ac:dyDescent="0.2">
      <c r="A6" s="25"/>
      <c r="B6" s="21"/>
      <c r="C6" s="33"/>
      <c r="D6" s="33"/>
      <c r="E6" s="33"/>
      <c r="F6" s="33"/>
      <c r="G6" s="33"/>
      <c r="H6" s="33"/>
    </row>
    <row r="7" spans="1:8" x14ac:dyDescent="0.2">
      <c r="A7" s="4" t="s">
        <v>130</v>
      </c>
      <c r="B7" s="19"/>
      <c r="C7" s="12">
        <v>1106678</v>
      </c>
      <c r="D7" s="12">
        <v>-189965.03</v>
      </c>
      <c r="E7" s="12">
        <f>C7+D7</f>
        <v>916712.97</v>
      </c>
      <c r="F7" s="12">
        <v>735539.37</v>
      </c>
      <c r="G7" s="12">
        <v>731358.34</v>
      </c>
      <c r="H7" s="12">
        <f>E7-F7</f>
        <v>181173.59999999998</v>
      </c>
    </row>
    <row r="8" spans="1:8" x14ac:dyDescent="0.2">
      <c r="A8" s="4" t="s">
        <v>131</v>
      </c>
      <c r="B8" s="19"/>
      <c r="C8" s="12">
        <v>2206948</v>
      </c>
      <c r="D8" s="12">
        <v>-40703.72</v>
      </c>
      <c r="E8" s="12">
        <f t="shared" ref="E8:E13" si="0">C8+D8</f>
        <v>2166244.2799999998</v>
      </c>
      <c r="F8" s="12">
        <v>1948177.79</v>
      </c>
      <c r="G8" s="12">
        <v>1882642.01</v>
      </c>
      <c r="H8" s="12">
        <f t="shared" ref="H8:H13" si="1">E8-F8</f>
        <v>218066.48999999976</v>
      </c>
    </row>
    <row r="9" spans="1:8" x14ac:dyDescent="0.2">
      <c r="A9" s="4" t="s">
        <v>132</v>
      </c>
      <c r="B9" s="19"/>
      <c r="C9" s="12">
        <v>261926.27</v>
      </c>
      <c r="D9" s="12">
        <v>-53192</v>
      </c>
      <c r="E9" s="12">
        <f t="shared" si="0"/>
        <v>208734.27</v>
      </c>
      <c r="F9" s="12">
        <v>72255.89</v>
      </c>
      <c r="G9" s="12">
        <v>72255.89</v>
      </c>
      <c r="H9" s="12">
        <f t="shared" si="1"/>
        <v>136478.38</v>
      </c>
    </row>
    <row r="10" spans="1:8" x14ac:dyDescent="0.2">
      <c r="A10" s="4" t="s">
        <v>133</v>
      </c>
      <c r="B10" s="19"/>
      <c r="C10" s="12">
        <v>2821193.72</v>
      </c>
      <c r="D10" s="12">
        <v>24450</v>
      </c>
      <c r="E10" s="12">
        <f t="shared" si="0"/>
        <v>2845643.72</v>
      </c>
      <c r="F10" s="12">
        <v>2527610.56</v>
      </c>
      <c r="G10" s="12">
        <v>2516586.56</v>
      </c>
      <c r="H10" s="12">
        <f t="shared" si="1"/>
        <v>318033.16000000015</v>
      </c>
    </row>
    <row r="11" spans="1:8" x14ac:dyDescent="0.2">
      <c r="A11" s="4" t="s">
        <v>134</v>
      </c>
      <c r="B11" s="19"/>
      <c r="C11" s="12">
        <v>474078.53</v>
      </c>
      <c r="D11" s="12">
        <v>20482.59</v>
      </c>
      <c r="E11" s="12">
        <f t="shared" si="0"/>
        <v>494561.12000000005</v>
      </c>
      <c r="F11" s="12">
        <v>503231.55</v>
      </c>
      <c r="G11" s="12">
        <v>503231.55</v>
      </c>
      <c r="H11" s="12">
        <f t="shared" si="1"/>
        <v>-8670.4299999999348</v>
      </c>
    </row>
    <row r="12" spans="1:8" x14ac:dyDescent="0.2">
      <c r="A12" s="4" t="s">
        <v>135</v>
      </c>
      <c r="B12" s="19"/>
      <c r="C12" s="12">
        <v>9767714.7100000009</v>
      </c>
      <c r="D12" s="12">
        <v>241814.56</v>
      </c>
      <c r="E12" s="12">
        <f t="shared" si="0"/>
        <v>10009529.270000001</v>
      </c>
      <c r="F12" s="12">
        <v>8629575.6500000004</v>
      </c>
      <c r="G12" s="12">
        <v>8169701</v>
      </c>
      <c r="H12" s="12">
        <f t="shared" si="1"/>
        <v>1379953.620000001</v>
      </c>
    </row>
    <row r="13" spans="1:8" x14ac:dyDescent="0.2">
      <c r="A13" s="4" t="s">
        <v>136</v>
      </c>
      <c r="B13" s="19"/>
      <c r="C13" s="12">
        <v>2077170.64</v>
      </c>
      <c r="D13" s="12">
        <v>7445</v>
      </c>
      <c r="E13" s="12">
        <f t="shared" si="0"/>
        <v>2084615.64</v>
      </c>
      <c r="F13" s="12">
        <v>1606888.03</v>
      </c>
      <c r="G13" s="12">
        <v>1600257.37</v>
      </c>
      <c r="H13" s="12">
        <f t="shared" si="1"/>
        <v>477727.60999999987</v>
      </c>
    </row>
    <row r="14" spans="1:8" x14ac:dyDescent="0.2">
      <c r="A14" s="4" t="s">
        <v>137</v>
      </c>
      <c r="B14" s="19"/>
      <c r="C14" s="12">
        <v>2467689.11</v>
      </c>
      <c r="D14" s="12">
        <v>-12792.4</v>
      </c>
      <c r="E14" s="12">
        <f t="shared" ref="E14" si="2">C14+D14</f>
        <v>2454896.71</v>
      </c>
      <c r="F14" s="12">
        <v>2244816.8199999998</v>
      </c>
      <c r="G14" s="12">
        <v>2244816.8199999998</v>
      </c>
      <c r="H14" s="12">
        <f t="shared" ref="H14" si="3">E14-F14</f>
        <v>210079.89000000013</v>
      </c>
    </row>
    <row r="15" spans="1:8" x14ac:dyDescent="0.2">
      <c r="A15" s="4" t="s">
        <v>138</v>
      </c>
      <c r="B15" s="19"/>
      <c r="C15" s="12">
        <v>716684.02</v>
      </c>
      <c r="D15" s="12">
        <v>2461</v>
      </c>
      <c r="E15" s="12">
        <f t="shared" ref="E15" si="4">C15+D15</f>
        <v>719145.02</v>
      </c>
      <c r="F15" s="12">
        <v>673647.35</v>
      </c>
      <c r="G15" s="12">
        <v>673647.35</v>
      </c>
      <c r="H15" s="12">
        <f t="shared" ref="H15" si="5">E15-F15</f>
        <v>45497.670000000042</v>
      </c>
    </row>
    <row r="16" spans="1:8" x14ac:dyDescent="0.2">
      <c r="A16" s="4"/>
      <c r="B16" s="19"/>
      <c r="C16" s="12"/>
      <c r="D16" s="12"/>
      <c r="E16" s="12"/>
      <c r="F16" s="12"/>
      <c r="G16" s="12"/>
      <c r="H16" s="12"/>
    </row>
    <row r="17" spans="1:8" x14ac:dyDescent="0.2">
      <c r="A17" s="4"/>
      <c r="B17" s="22"/>
      <c r="C17" s="13"/>
      <c r="D17" s="13"/>
      <c r="E17" s="13"/>
      <c r="F17" s="13"/>
      <c r="G17" s="13"/>
      <c r="H17" s="13"/>
    </row>
    <row r="18" spans="1:8" x14ac:dyDescent="0.2">
      <c r="A18" s="23"/>
      <c r="B18" s="44" t="s">
        <v>53</v>
      </c>
      <c r="C18" s="20">
        <f t="shared" ref="C18:H18" si="6">SUM(C7:C17)</f>
        <v>21900083</v>
      </c>
      <c r="D18" s="20">
        <f t="shared" si="6"/>
        <v>-5.4569682106375694E-12</v>
      </c>
      <c r="E18" s="20">
        <f t="shared" si="6"/>
        <v>21900083.000000004</v>
      </c>
      <c r="F18" s="20">
        <f t="shared" si="6"/>
        <v>18941743.010000002</v>
      </c>
      <c r="G18" s="20">
        <f t="shared" si="6"/>
        <v>18394496.890000004</v>
      </c>
      <c r="H18" s="20">
        <f t="shared" si="6"/>
        <v>2958339.9900000012</v>
      </c>
    </row>
    <row r="21" spans="1:8" ht="45" customHeight="1" x14ac:dyDescent="0.2">
      <c r="A21" s="57" t="s">
        <v>140</v>
      </c>
      <c r="B21" s="58"/>
      <c r="C21" s="58"/>
      <c r="D21" s="58"/>
      <c r="E21" s="58"/>
      <c r="F21" s="58"/>
      <c r="G21" s="58"/>
      <c r="H21" s="59"/>
    </row>
    <row r="22" spans="1:8" x14ac:dyDescent="0.2">
      <c r="A22" s="49"/>
      <c r="B22" s="49"/>
      <c r="C22" s="49"/>
      <c r="D22" s="49"/>
      <c r="E22" s="49"/>
      <c r="F22" s="49"/>
      <c r="G22" s="49"/>
      <c r="H22" s="49"/>
    </row>
    <row r="23" spans="1:8" x14ac:dyDescent="0.2">
      <c r="A23" s="62" t="s">
        <v>54</v>
      </c>
      <c r="B23" s="63"/>
      <c r="C23" s="57" t="s">
        <v>60</v>
      </c>
      <c r="D23" s="58"/>
      <c r="E23" s="58"/>
      <c r="F23" s="58"/>
      <c r="G23" s="59"/>
      <c r="H23" s="60" t="s">
        <v>59</v>
      </c>
    </row>
    <row r="24" spans="1:8" ht="22.5" x14ac:dyDescent="0.2">
      <c r="A24" s="64"/>
      <c r="B24" s="65"/>
      <c r="C24" s="47" t="s">
        <v>55</v>
      </c>
      <c r="D24" s="47" t="s">
        <v>125</v>
      </c>
      <c r="E24" s="47" t="s">
        <v>56</v>
      </c>
      <c r="F24" s="47" t="s">
        <v>57</v>
      </c>
      <c r="G24" s="47" t="s">
        <v>58</v>
      </c>
      <c r="H24" s="61"/>
    </row>
    <row r="25" spans="1:8" x14ac:dyDescent="0.2">
      <c r="A25" s="66"/>
      <c r="B25" s="67"/>
      <c r="C25" s="48">
        <v>1</v>
      </c>
      <c r="D25" s="48">
        <v>2</v>
      </c>
      <c r="E25" s="48" t="s">
        <v>126</v>
      </c>
      <c r="F25" s="48">
        <v>4</v>
      </c>
      <c r="G25" s="48">
        <v>5</v>
      </c>
      <c r="H25" s="48" t="s">
        <v>127</v>
      </c>
    </row>
    <row r="26" spans="1:8" x14ac:dyDescent="0.2">
      <c r="A26" s="25"/>
      <c r="B26" s="26"/>
      <c r="C26" s="30"/>
      <c r="D26" s="30"/>
      <c r="E26" s="30"/>
      <c r="F26" s="30"/>
      <c r="G26" s="30"/>
      <c r="H26" s="30"/>
    </row>
    <row r="27" spans="1:8" x14ac:dyDescent="0.2">
      <c r="A27" s="4" t="s">
        <v>8</v>
      </c>
      <c r="B27" s="2"/>
      <c r="C27" s="31"/>
      <c r="D27" s="31"/>
      <c r="E27" s="31"/>
      <c r="F27" s="31"/>
      <c r="G27" s="31"/>
      <c r="H27" s="31"/>
    </row>
    <row r="28" spans="1:8" x14ac:dyDescent="0.2">
      <c r="A28" s="4" t="s">
        <v>9</v>
      </c>
      <c r="B28" s="2"/>
      <c r="C28" s="31"/>
      <c r="D28" s="31"/>
      <c r="E28" s="31"/>
      <c r="F28" s="31"/>
      <c r="G28" s="31"/>
      <c r="H28" s="31"/>
    </row>
    <row r="29" spans="1:8" x14ac:dyDescent="0.2">
      <c r="A29" s="4" t="s">
        <v>10</v>
      </c>
      <c r="B29" s="2"/>
      <c r="C29" s="31"/>
      <c r="D29" s="31"/>
      <c r="E29" s="31"/>
      <c r="F29" s="31"/>
      <c r="G29" s="31"/>
      <c r="H29" s="31"/>
    </row>
    <row r="30" spans="1:8" x14ac:dyDescent="0.2">
      <c r="A30" s="4" t="s">
        <v>11</v>
      </c>
      <c r="B30" s="2"/>
      <c r="C30" s="31"/>
      <c r="D30" s="31"/>
      <c r="E30" s="31"/>
      <c r="F30" s="31"/>
      <c r="G30" s="31"/>
      <c r="H30" s="31"/>
    </row>
    <row r="31" spans="1:8" x14ac:dyDescent="0.2">
      <c r="A31" s="4"/>
      <c r="B31" s="2"/>
      <c r="C31" s="32"/>
      <c r="D31" s="32"/>
      <c r="E31" s="32"/>
      <c r="F31" s="32"/>
      <c r="G31" s="32"/>
      <c r="H31" s="32"/>
    </row>
    <row r="32" spans="1:8" x14ac:dyDescent="0.2">
      <c r="A32" s="23"/>
      <c r="B32" s="44" t="s">
        <v>53</v>
      </c>
      <c r="C32" s="20">
        <f>SUM(C27:C31)</f>
        <v>0</v>
      </c>
      <c r="D32" s="20">
        <f>SUM(D27:D31)</f>
        <v>0</v>
      </c>
      <c r="E32" s="20">
        <f>SUM(E27:E30)</f>
        <v>0</v>
      </c>
      <c r="F32" s="20">
        <f>SUM(F27:F30)</f>
        <v>0</v>
      </c>
      <c r="G32" s="20">
        <f>SUM(G27:G30)</f>
        <v>0</v>
      </c>
      <c r="H32" s="20">
        <f>SUM(H27:H30)</f>
        <v>0</v>
      </c>
    </row>
    <row r="35" spans="1:8" ht="45" customHeight="1" x14ac:dyDescent="0.2">
      <c r="A35" s="57" t="s">
        <v>141</v>
      </c>
      <c r="B35" s="58"/>
      <c r="C35" s="58"/>
      <c r="D35" s="58"/>
      <c r="E35" s="58"/>
      <c r="F35" s="58"/>
      <c r="G35" s="58"/>
      <c r="H35" s="59"/>
    </row>
    <row r="36" spans="1:8" x14ac:dyDescent="0.2">
      <c r="A36" s="62" t="s">
        <v>54</v>
      </c>
      <c r="B36" s="63"/>
      <c r="C36" s="57" t="s">
        <v>60</v>
      </c>
      <c r="D36" s="58"/>
      <c r="E36" s="58"/>
      <c r="F36" s="58"/>
      <c r="G36" s="59"/>
      <c r="H36" s="60" t="s">
        <v>59</v>
      </c>
    </row>
    <row r="37" spans="1:8" ht="22.5" x14ac:dyDescent="0.2">
      <c r="A37" s="64"/>
      <c r="B37" s="65"/>
      <c r="C37" s="47" t="s">
        <v>55</v>
      </c>
      <c r="D37" s="47" t="s">
        <v>125</v>
      </c>
      <c r="E37" s="47" t="s">
        <v>56</v>
      </c>
      <c r="F37" s="47" t="s">
        <v>57</v>
      </c>
      <c r="G37" s="47" t="s">
        <v>58</v>
      </c>
      <c r="H37" s="61"/>
    </row>
    <row r="38" spans="1:8" x14ac:dyDescent="0.2">
      <c r="A38" s="66"/>
      <c r="B38" s="67"/>
      <c r="C38" s="48">
        <v>1</v>
      </c>
      <c r="D38" s="48">
        <v>2</v>
      </c>
      <c r="E38" s="48" t="s">
        <v>126</v>
      </c>
      <c r="F38" s="48">
        <v>4</v>
      </c>
      <c r="G38" s="48">
        <v>5</v>
      </c>
      <c r="H38" s="48" t="s">
        <v>127</v>
      </c>
    </row>
    <row r="39" spans="1:8" x14ac:dyDescent="0.2">
      <c r="A39" s="25"/>
      <c r="B39" s="26"/>
      <c r="C39" s="30"/>
      <c r="D39" s="30"/>
      <c r="E39" s="30"/>
      <c r="F39" s="30"/>
      <c r="G39" s="30"/>
      <c r="H39" s="30"/>
    </row>
    <row r="40" spans="1:8" ht="22.5" x14ac:dyDescent="0.2">
      <c r="A40" s="4"/>
      <c r="B40" s="28" t="s">
        <v>13</v>
      </c>
      <c r="C40" s="31"/>
      <c r="D40" s="31"/>
      <c r="E40" s="31"/>
      <c r="F40" s="31"/>
      <c r="G40" s="31"/>
      <c r="H40" s="31"/>
    </row>
    <row r="41" spans="1:8" x14ac:dyDescent="0.2">
      <c r="A41" s="4"/>
      <c r="B41" s="28"/>
      <c r="C41" s="31"/>
      <c r="D41" s="31"/>
      <c r="E41" s="31"/>
      <c r="F41" s="31"/>
      <c r="G41" s="31"/>
      <c r="H41" s="31"/>
    </row>
    <row r="42" spans="1:8" x14ac:dyDescent="0.2">
      <c r="A42" s="4"/>
      <c r="B42" s="28" t="s">
        <v>12</v>
      </c>
      <c r="C42" s="31"/>
      <c r="D42" s="31"/>
      <c r="E42" s="31"/>
      <c r="F42" s="31"/>
      <c r="G42" s="31"/>
      <c r="H42" s="31"/>
    </row>
    <row r="43" spans="1:8" x14ac:dyDescent="0.2">
      <c r="A43" s="4"/>
      <c r="B43" s="28"/>
      <c r="C43" s="31"/>
      <c r="D43" s="31"/>
      <c r="E43" s="31"/>
      <c r="F43" s="31"/>
      <c r="G43" s="31"/>
      <c r="H43" s="31"/>
    </row>
    <row r="44" spans="1:8" ht="22.5" x14ac:dyDescent="0.2">
      <c r="A44" s="4"/>
      <c r="B44" s="28" t="s">
        <v>14</v>
      </c>
      <c r="C44" s="31"/>
      <c r="D44" s="31"/>
      <c r="E44" s="31"/>
      <c r="F44" s="31"/>
      <c r="G44" s="31"/>
      <c r="H44" s="31"/>
    </row>
    <row r="45" spans="1:8" x14ac:dyDescent="0.2">
      <c r="A45" s="4"/>
      <c r="B45" s="28"/>
      <c r="C45" s="31"/>
      <c r="D45" s="31"/>
      <c r="E45" s="31"/>
      <c r="F45" s="31"/>
      <c r="G45" s="31"/>
      <c r="H45" s="31"/>
    </row>
    <row r="46" spans="1:8" ht="22.5" x14ac:dyDescent="0.2">
      <c r="A46" s="4"/>
      <c r="B46" s="28" t="s">
        <v>26</v>
      </c>
      <c r="C46" s="31"/>
      <c r="D46" s="31"/>
      <c r="E46" s="31"/>
      <c r="F46" s="31"/>
      <c r="G46" s="31"/>
      <c r="H46" s="31"/>
    </row>
    <row r="47" spans="1:8" x14ac:dyDescent="0.2">
      <c r="A47" s="4"/>
      <c r="B47" s="28"/>
      <c r="C47" s="31"/>
      <c r="D47" s="31"/>
      <c r="E47" s="31"/>
      <c r="F47" s="31"/>
      <c r="G47" s="31"/>
      <c r="H47" s="31"/>
    </row>
    <row r="48" spans="1:8" ht="22.5" x14ac:dyDescent="0.2">
      <c r="A48" s="4"/>
      <c r="B48" s="28" t="s">
        <v>27</v>
      </c>
      <c r="C48" s="31"/>
      <c r="D48" s="31"/>
      <c r="E48" s="31"/>
      <c r="F48" s="31"/>
      <c r="G48" s="31"/>
      <c r="H48" s="31"/>
    </row>
    <row r="49" spans="1:8" x14ac:dyDescent="0.2">
      <c r="A49" s="4"/>
      <c r="B49" s="28"/>
      <c r="C49" s="31"/>
      <c r="D49" s="31"/>
      <c r="E49" s="31"/>
      <c r="F49" s="31"/>
      <c r="G49" s="31"/>
      <c r="H49" s="31"/>
    </row>
    <row r="50" spans="1:8" ht="22.5" x14ac:dyDescent="0.2">
      <c r="A50" s="4"/>
      <c r="B50" s="28" t="s">
        <v>34</v>
      </c>
      <c r="C50" s="31"/>
      <c r="D50" s="31"/>
      <c r="E50" s="31"/>
      <c r="F50" s="31"/>
      <c r="G50" s="31"/>
      <c r="H50" s="31"/>
    </row>
    <row r="51" spans="1:8" x14ac:dyDescent="0.2">
      <c r="A51" s="4"/>
      <c r="B51" s="28"/>
      <c r="C51" s="31"/>
      <c r="D51" s="31"/>
      <c r="E51" s="31"/>
      <c r="F51" s="31"/>
      <c r="G51" s="31"/>
      <c r="H51" s="31"/>
    </row>
    <row r="52" spans="1:8" x14ac:dyDescent="0.2">
      <c r="A52" s="4"/>
      <c r="B52" s="28" t="s">
        <v>15</v>
      </c>
      <c r="C52" s="31"/>
      <c r="D52" s="31"/>
      <c r="E52" s="31"/>
      <c r="F52" s="31"/>
      <c r="G52" s="31"/>
      <c r="H52" s="31"/>
    </row>
    <row r="53" spans="1:8" x14ac:dyDescent="0.2">
      <c r="A53" s="27"/>
      <c r="B53" s="29"/>
      <c r="C53" s="32"/>
      <c r="D53" s="32"/>
      <c r="E53" s="32"/>
      <c r="F53" s="32"/>
      <c r="G53" s="32"/>
      <c r="H53" s="32"/>
    </row>
    <row r="54" spans="1:8" x14ac:dyDescent="0.2">
      <c r="A54" s="23"/>
      <c r="B54" s="44" t="s">
        <v>53</v>
      </c>
      <c r="C54" s="20"/>
      <c r="D54" s="20"/>
      <c r="E54" s="20"/>
      <c r="F54" s="20"/>
      <c r="G54" s="20"/>
      <c r="H54" s="20"/>
    </row>
    <row r="57" spans="1:8" x14ac:dyDescent="0.2">
      <c r="B57" s="52" t="s">
        <v>143</v>
      </c>
      <c r="C57" s="53"/>
      <c r="D57" s="53"/>
      <c r="E57" s="54"/>
      <c r="F57" s="54"/>
    </row>
  </sheetData>
  <sheetProtection formatCells="0" formatColumns="0" formatRows="0" insertRows="0" deleteRows="0" autoFilter="0"/>
  <mergeCells count="12">
    <mergeCell ref="A35:H35"/>
    <mergeCell ref="A36:B38"/>
    <mergeCell ref="C36:G36"/>
    <mergeCell ref="H36:H37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13" zoomScaleNormal="10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7" t="s">
        <v>142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47" t="s">
        <v>55</v>
      </c>
      <c r="D3" s="47" t="s">
        <v>125</v>
      </c>
      <c r="E3" s="47" t="s">
        <v>56</v>
      </c>
      <c r="F3" s="47" t="s">
        <v>57</v>
      </c>
      <c r="G3" s="47" t="s">
        <v>58</v>
      </c>
      <c r="H3" s="61"/>
    </row>
    <row r="4" spans="1:8" x14ac:dyDescent="0.2">
      <c r="A4" s="66"/>
      <c r="B4" s="67"/>
      <c r="C4" s="48">
        <v>1</v>
      </c>
      <c r="D4" s="48">
        <v>2</v>
      </c>
      <c r="E4" s="48" t="s">
        <v>126</v>
      </c>
      <c r="F4" s="48">
        <v>4</v>
      </c>
      <c r="G4" s="48">
        <v>5</v>
      </c>
      <c r="H4" s="48" t="s">
        <v>127</v>
      </c>
    </row>
    <row r="5" spans="1:8" x14ac:dyDescent="0.2">
      <c r="A5" s="41"/>
      <c r="B5" s="42"/>
      <c r="C5" s="11"/>
      <c r="D5" s="11"/>
      <c r="E5" s="11"/>
      <c r="F5" s="11"/>
      <c r="G5" s="11"/>
      <c r="H5" s="11"/>
    </row>
    <row r="6" spans="1:8" x14ac:dyDescent="0.2">
      <c r="A6" s="38" t="s">
        <v>16</v>
      </c>
      <c r="B6" s="36"/>
      <c r="C6" s="12">
        <f t="shared" ref="C6:H6" si="0">SUM(C7:C14)</f>
        <v>2468874.27</v>
      </c>
      <c r="D6" s="12">
        <f t="shared" si="0"/>
        <v>-93895.72</v>
      </c>
      <c r="E6" s="12">
        <f t="shared" si="0"/>
        <v>2374978.5499999998</v>
      </c>
      <c r="F6" s="12">
        <f t="shared" si="0"/>
        <v>2020433.68</v>
      </c>
      <c r="G6" s="12">
        <f t="shared" si="0"/>
        <v>1954897.9</v>
      </c>
      <c r="H6" s="12">
        <f t="shared" si="0"/>
        <v>354544.86999999976</v>
      </c>
    </row>
    <row r="7" spans="1:8" x14ac:dyDescent="0.2">
      <c r="A7" s="35"/>
      <c r="B7" s="39" t="s">
        <v>42</v>
      </c>
      <c r="C7" s="12"/>
      <c r="D7" s="12"/>
      <c r="E7" s="12"/>
      <c r="F7" s="12"/>
      <c r="G7" s="12"/>
      <c r="H7" s="12"/>
    </row>
    <row r="8" spans="1:8" x14ac:dyDescent="0.2">
      <c r="A8" s="35"/>
      <c r="B8" s="39" t="s">
        <v>17</v>
      </c>
      <c r="C8" s="12"/>
      <c r="D8" s="12"/>
      <c r="E8" s="12"/>
      <c r="F8" s="12"/>
      <c r="G8" s="12"/>
      <c r="H8" s="12"/>
    </row>
    <row r="9" spans="1:8" x14ac:dyDescent="0.2">
      <c r="A9" s="35"/>
      <c r="B9" s="39" t="s">
        <v>43</v>
      </c>
      <c r="C9" s="12"/>
      <c r="D9" s="12"/>
      <c r="E9" s="12"/>
      <c r="F9" s="12"/>
      <c r="G9" s="12"/>
      <c r="H9" s="12"/>
    </row>
    <row r="10" spans="1:8" x14ac:dyDescent="0.2">
      <c r="A10" s="35"/>
      <c r="B10" s="39" t="s">
        <v>3</v>
      </c>
      <c r="C10" s="12"/>
      <c r="D10" s="12"/>
      <c r="E10" s="12"/>
      <c r="F10" s="12"/>
      <c r="G10" s="12"/>
      <c r="H10" s="12"/>
    </row>
    <row r="11" spans="1:8" x14ac:dyDescent="0.2">
      <c r="A11" s="35"/>
      <c r="B11" s="39" t="s">
        <v>23</v>
      </c>
      <c r="C11" s="12">
        <v>2206948</v>
      </c>
      <c r="D11" s="12">
        <v>-40703.72</v>
      </c>
      <c r="E11" s="12">
        <f t="shared" ref="E11:E14" si="1">C11+D11</f>
        <v>2166244.2799999998</v>
      </c>
      <c r="F11" s="12">
        <v>1948177.79</v>
      </c>
      <c r="G11" s="12">
        <v>1882642.01</v>
      </c>
      <c r="H11" s="12">
        <f t="shared" ref="H11:H14" si="2">E11-F11</f>
        <v>218066.48999999976</v>
      </c>
    </row>
    <row r="12" spans="1:8" x14ac:dyDescent="0.2">
      <c r="A12" s="35"/>
      <c r="B12" s="39" t="s">
        <v>18</v>
      </c>
      <c r="C12" s="12"/>
      <c r="D12" s="12"/>
      <c r="E12" s="12"/>
      <c r="F12" s="12"/>
      <c r="G12" s="12"/>
      <c r="H12" s="12"/>
    </row>
    <row r="13" spans="1:8" x14ac:dyDescent="0.2">
      <c r="A13" s="35"/>
      <c r="B13" s="39" t="s">
        <v>44</v>
      </c>
      <c r="C13" s="12"/>
      <c r="D13" s="12"/>
      <c r="E13" s="12"/>
      <c r="F13" s="12"/>
      <c r="G13" s="12"/>
      <c r="H13" s="12"/>
    </row>
    <row r="14" spans="1:8" x14ac:dyDescent="0.2">
      <c r="A14" s="35"/>
      <c r="B14" s="39" t="s">
        <v>19</v>
      </c>
      <c r="C14" s="12">
        <v>261926.27</v>
      </c>
      <c r="D14" s="12">
        <v>-53192</v>
      </c>
      <c r="E14" s="12">
        <f t="shared" si="1"/>
        <v>208734.27</v>
      </c>
      <c r="F14" s="12">
        <v>72255.89</v>
      </c>
      <c r="G14" s="12">
        <v>72255.89</v>
      </c>
      <c r="H14" s="12">
        <f t="shared" si="2"/>
        <v>136478.38</v>
      </c>
    </row>
    <row r="15" spans="1:8" x14ac:dyDescent="0.2">
      <c r="A15" s="37"/>
      <c r="B15" s="39"/>
      <c r="C15" s="12"/>
      <c r="D15" s="12"/>
      <c r="E15" s="12"/>
      <c r="F15" s="12"/>
      <c r="G15" s="12"/>
      <c r="H15" s="12"/>
    </row>
    <row r="16" spans="1:8" x14ac:dyDescent="0.2">
      <c r="A16" s="38" t="s">
        <v>20</v>
      </c>
      <c r="B16" s="40"/>
      <c r="C16" s="12">
        <f t="shared" ref="C16:H16" si="3">SUM(C17:C23)</f>
        <v>19431208.73</v>
      </c>
      <c r="D16" s="12">
        <f t="shared" si="3"/>
        <v>93895.72</v>
      </c>
      <c r="E16" s="12">
        <f t="shared" si="3"/>
        <v>19525104.449999999</v>
      </c>
      <c r="F16" s="12">
        <f t="shared" si="3"/>
        <v>16921309.329999998</v>
      </c>
      <c r="G16" s="12">
        <f t="shared" si="3"/>
        <v>16439598.99</v>
      </c>
      <c r="H16" s="12">
        <f t="shared" si="3"/>
        <v>2603795.1200000015</v>
      </c>
    </row>
    <row r="17" spans="1:8" x14ac:dyDescent="0.2">
      <c r="A17" s="35"/>
      <c r="B17" s="39" t="s">
        <v>45</v>
      </c>
      <c r="C17" s="12">
        <v>1823362.02</v>
      </c>
      <c r="D17" s="12">
        <v>-161969.03</v>
      </c>
      <c r="E17" s="12">
        <f>C17+D17</f>
        <v>1661392.99</v>
      </c>
      <c r="F17" s="12">
        <v>1409186.72</v>
      </c>
      <c r="G17" s="12">
        <v>1405005.69</v>
      </c>
      <c r="H17" s="12">
        <f t="shared" ref="H17:H18" si="4">E17-F17</f>
        <v>252206.27000000002</v>
      </c>
    </row>
    <row r="18" spans="1:8" x14ac:dyDescent="0.2">
      <c r="A18" s="35"/>
      <c r="B18" s="39" t="s">
        <v>28</v>
      </c>
      <c r="C18" s="12">
        <v>17607846.710000001</v>
      </c>
      <c r="D18" s="12">
        <v>255864.75</v>
      </c>
      <c r="E18" s="12">
        <f t="shared" ref="E18" si="5">C18+D18</f>
        <v>17863711.460000001</v>
      </c>
      <c r="F18" s="12">
        <v>15512122.609999999</v>
      </c>
      <c r="G18" s="12">
        <v>15034593.300000001</v>
      </c>
      <c r="H18" s="12">
        <f t="shared" si="4"/>
        <v>2351588.8500000015</v>
      </c>
    </row>
    <row r="19" spans="1:8" x14ac:dyDescent="0.2">
      <c r="A19" s="35"/>
      <c r="B19" s="39" t="s">
        <v>21</v>
      </c>
      <c r="C19" s="12"/>
      <c r="D19" s="12"/>
      <c r="E19" s="12"/>
      <c r="F19" s="12"/>
      <c r="G19" s="12"/>
      <c r="H19" s="12"/>
    </row>
    <row r="20" spans="1:8" x14ac:dyDescent="0.2">
      <c r="A20" s="35"/>
      <c r="B20" s="39" t="s">
        <v>46</v>
      </c>
      <c r="C20" s="12"/>
      <c r="D20" s="12"/>
      <c r="E20" s="12"/>
      <c r="F20" s="12"/>
      <c r="G20" s="12"/>
      <c r="H20" s="12"/>
    </row>
    <row r="21" spans="1:8" x14ac:dyDescent="0.2">
      <c r="A21" s="35"/>
      <c r="B21" s="39" t="s">
        <v>47</v>
      </c>
      <c r="C21" s="12"/>
      <c r="D21" s="12"/>
      <c r="E21" s="12"/>
      <c r="F21" s="12"/>
      <c r="G21" s="12"/>
      <c r="H21" s="12"/>
    </row>
    <row r="22" spans="1:8" x14ac:dyDescent="0.2">
      <c r="A22" s="35"/>
      <c r="B22" s="39" t="s">
        <v>48</v>
      </c>
      <c r="C22" s="12"/>
      <c r="D22" s="12"/>
      <c r="E22" s="12"/>
      <c r="F22" s="12"/>
      <c r="G22" s="12"/>
      <c r="H22" s="12"/>
    </row>
    <row r="23" spans="1:8" x14ac:dyDescent="0.2">
      <c r="A23" s="35"/>
      <c r="B23" s="39" t="s">
        <v>4</v>
      </c>
      <c r="C23" s="12"/>
      <c r="D23" s="12"/>
      <c r="E23" s="12"/>
      <c r="F23" s="12"/>
      <c r="G23" s="12"/>
      <c r="H23" s="12"/>
    </row>
    <row r="24" spans="1:8" x14ac:dyDescent="0.2">
      <c r="A24" s="37"/>
      <c r="B24" s="39"/>
      <c r="C24" s="12"/>
      <c r="D24" s="12"/>
      <c r="E24" s="12"/>
      <c r="F24" s="12"/>
      <c r="G24" s="12"/>
      <c r="H24" s="12"/>
    </row>
    <row r="25" spans="1:8" x14ac:dyDescent="0.2">
      <c r="A25" s="38" t="s">
        <v>49</v>
      </c>
      <c r="B25" s="40"/>
      <c r="C25" s="12"/>
      <c r="D25" s="12"/>
      <c r="E25" s="12"/>
      <c r="F25" s="12"/>
      <c r="G25" s="12"/>
      <c r="H25" s="12"/>
    </row>
    <row r="26" spans="1:8" x14ac:dyDescent="0.2">
      <c r="A26" s="35"/>
      <c r="B26" s="39" t="s">
        <v>29</v>
      </c>
      <c r="C26" s="12"/>
      <c r="D26" s="12"/>
      <c r="E26" s="12"/>
      <c r="F26" s="12"/>
      <c r="G26" s="12"/>
      <c r="H26" s="12"/>
    </row>
    <row r="27" spans="1:8" x14ac:dyDescent="0.2">
      <c r="A27" s="35"/>
      <c r="B27" s="39" t="s">
        <v>24</v>
      </c>
      <c r="C27" s="12"/>
      <c r="D27" s="12"/>
      <c r="E27" s="12"/>
      <c r="F27" s="12"/>
      <c r="G27" s="12"/>
      <c r="H27" s="12"/>
    </row>
    <row r="28" spans="1:8" x14ac:dyDescent="0.2">
      <c r="A28" s="35"/>
      <c r="B28" s="39" t="s">
        <v>30</v>
      </c>
      <c r="C28" s="12"/>
      <c r="D28" s="12"/>
      <c r="E28" s="12"/>
      <c r="F28" s="12"/>
      <c r="G28" s="12"/>
      <c r="H28" s="12"/>
    </row>
    <row r="29" spans="1:8" x14ac:dyDescent="0.2">
      <c r="A29" s="35"/>
      <c r="B29" s="39" t="s">
        <v>50</v>
      </c>
      <c r="C29" s="12"/>
      <c r="D29" s="12"/>
      <c r="E29" s="12"/>
      <c r="F29" s="12"/>
      <c r="G29" s="12"/>
      <c r="H29" s="12"/>
    </row>
    <row r="30" spans="1:8" x14ac:dyDescent="0.2">
      <c r="A30" s="35"/>
      <c r="B30" s="39" t="s">
        <v>22</v>
      </c>
      <c r="C30" s="12"/>
      <c r="D30" s="12"/>
      <c r="E30" s="12"/>
      <c r="F30" s="12"/>
      <c r="G30" s="12"/>
      <c r="H30" s="12"/>
    </row>
    <row r="31" spans="1:8" x14ac:dyDescent="0.2">
      <c r="A31" s="35"/>
      <c r="B31" s="39" t="s">
        <v>5</v>
      </c>
      <c r="C31" s="12"/>
      <c r="D31" s="12"/>
      <c r="E31" s="12"/>
      <c r="F31" s="12"/>
      <c r="G31" s="12"/>
      <c r="H31" s="12"/>
    </row>
    <row r="32" spans="1:8" x14ac:dyDescent="0.2">
      <c r="A32" s="35"/>
      <c r="B32" s="39" t="s">
        <v>6</v>
      </c>
      <c r="C32" s="12"/>
      <c r="D32" s="12"/>
      <c r="E32" s="12"/>
      <c r="F32" s="12"/>
      <c r="G32" s="12"/>
      <c r="H32" s="12"/>
    </row>
    <row r="33" spans="1:8" x14ac:dyDescent="0.2">
      <c r="A33" s="35"/>
      <c r="B33" s="39" t="s">
        <v>51</v>
      </c>
      <c r="C33" s="12"/>
      <c r="D33" s="12"/>
      <c r="E33" s="12"/>
      <c r="F33" s="12"/>
      <c r="G33" s="12"/>
      <c r="H33" s="12"/>
    </row>
    <row r="34" spans="1:8" x14ac:dyDescent="0.2">
      <c r="A34" s="35"/>
      <c r="B34" s="39" t="s">
        <v>31</v>
      </c>
      <c r="C34" s="12"/>
      <c r="D34" s="12"/>
      <c r="E34" s="12"/>
      <c r="F34" s="12"/>
      <c r="G34" s="12"/>
      <c r="H34" s="12"/>
    </row>
    <row r="35" spans="1:8" x14ac:dyDescent="0.2">
      <c r="A35" s="37"/>
      <c r="B35" s="39"/>
      <c r="C35" s="12"/>
      <c r="D35" s="12"/>
      <c r="E35" s="12"/>
      <c r="F35" s="12"/>
      <c r="G35" s="12"/>
      <c r="H35" s="12"/>
    </row>
    <row r="36" spans="1:8" x14ac:dyDescent="0.2">
      <c r="A36" s="38" t="s">
        <v>32</v>
      </c>
      <c r="B36" s="40"/>
      <c r="C36" s="12"/>
      <c r="D36" s="12"/>
      <c r="E36" s="12"/>
      <c r="F36" s="12"/>
      <c r="G36" s="12"/>
      <c r="H36" s="12"/>
    </row>
    <row r="37" spans="1:8" x14ac:dyDescent="0.2">
      <c r="A37" s="35"/>
      <c r="B37" s="39" t="s">
        <v>52</v>
      </c>
      <c r="C37" s="12"/>
      <c r="D37" s="12"/>
      <c r="E37" s="12"/>
      <c r="F37" s="12"/>
      <c r="G37" s="12"/>
      <c r="H37" s="12"/>
    </row>
    <row r="38" spans="1:8" ht="22.5" x14ac:dyDescent="0.2">
      <c r="A38" s="35"/>
      <c r="B38" s="39" t="s">
        <v>25</v>
      </c>
      <c r="C38" s="12"/>
      <c r="D38" s="12"/>
      <c r="E38" s="12"/>
      <c r="F38" s="12"/>
      <c r="G38" s="12"/>
      <c r="H38" s="12"/>
    </row>
    <row r="39" spans="1:8" x14ac:dyDescent="0.2">
      <c r="A39" s="35"/>
      <c r="B39" s="39" t="s">
        <v>33</v>
      </c>
      <c r="C39" s="12"/>
      <c r="D39" s="12"/>
      <c r="E39" s="12"/>
      <c r="F39" s="12"/>
      <c r="G39" s="12"/>
      <c r="H39" s="12"/>
    </row>
    <row r="40" spans="1:8" x14ac:dyDescent="0.2">
      <c r="A40" s="35"/>
      <c r="B40" s="39" t="s">
        <v>7</v>
      </c>
      <c r="C40" s="12"/>
      <c r="D40" s="12"/>
      <c r="E40" s="12"/>
      <c r="F40" s="12"/>
      <c r="G40" s="12"/>
      <c r="H40" s="12"/>
    </row>
    <row r="41" spans="1:8" x14ac:dyDescent="0.2">
      <c r="A41" s="37"/>
      <c r="B41" s="39"/>
      <c r="C41" s="12"/>
      <c r="D41" s="12"/>
      <c r="E41" s="12"/>
      <c r="F41" s="12"/>
      <c r="G41" s="12"/>
      <c r="H41" s="12"/>
    </row>
    <row r="42" spans="1:8" x14ac:dyDescent="0.2">
      <c r="A42" s="43"/>
      <c r="B42" s="44" t="s">
        <v>53</v>
      </c>
      <c r="C42" s="20">
        <f t="shared" ref="C42:H42" si="6">SUM(C36+C25+C16+C6)</f>
        <v>21900083</v>
      </c>
      <c r="D42" s="20">
        <f t="shared" si="6"/>
        <v>0</v>
      </c>
      <c r="E42" s="20">
        <f t="shared" si="6"/>
        <v>21900083</v>
      </c>
      <c r="F42" s="20">
        <f t="shared" si="6"/>
        <v>18941743.009999998</v>
      </c>
      <c r="G42" s="20">
        <f t="shared" si="6"/>
        <v>18394496.890000001</v>
      </c>
      <c r="H42" s="20">
        <f t="shared" si="6"/>
        <v>2958339.9900000012</v>
      </c>
    </row>
    <row r="43" spans="1:8" x14ac:dyDescent="0.2">
      <c r="A43" s="34"/>
      <c r="B43" s="1"/>
      <c r="C43" s="1"/>
      <c r="D43" s="1"/>
      <c r="E43" s="1"/>
      <c r="F43" s="1"/>
      <c r="G43" s="34"/>
      <c r="H43" s="34"/>
    </row>
    <row r="44" spans="1:8" x14ac:dyDescent="0.2">
      <c r="A44" s="34"/>
      <c r="B44" s="52" t="s">
        <v>143</v>
      </c>
      <c r="C44" s="53"/>
      <c r="D44" s="53"/>
      <c r="E44" s="54"/>
      <c r="F44" s="54"/>
      <c r="G44" s="34"/>
      <c r="H44" s="34"/>
    </row>
    <row r="45" spans="1:8" x14ac:dyDescent="0.2">
      <c r="A45" s="34"/>
      <c r="B45" s="34"/>
      <c r="C45" s="34"/>
      <c r="D45" s="34"/>
      <c r="E45" s="34"/>
      <c r="F45" s="34"/>
      <c r="G45" s="34"/>
      <c r="H45" s="3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2021-02-23T20:09:44Z</cp:lastPrinted>
  <dcterms:created xsi:type="dcterms:W3CDTF">2014-02-10T03:37:14Z</dcterms:created>
  <dcterms:modified xsi:type="dcterms:W3CDTF">2021-02-23T20:10:09Z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