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A5185B63-FDB2-4212-ADF7-1B789E439768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/>
  <c r="F54" i="4"/>
  <c r="D54" i="4"/>
  <c r="E52" i="4"/>
  <c r="H52" i="4" s="1"/>
  <c r="E50" i="4"/>
  <c r="H50" i="4" s="1"/>
  <c r="E48" i="4"/>
  <c r="H48" i="4" s="1"/>
  <c r="E46" i="4"/>
  <c r="H46" i="4" s="1"/>
  <c r="E44" i="4"/>
  <c r="H44" i="4" s="1"/>
  <c r="E42" i="4"/>
  <c r="H42" i="4" s="1"/>
  <c r="E40" i="4"/>
  <c r="H40" i="4" s="1"/>
  <c r="C54" i="4"/>
  <c r="G32" i="4"/>
  <c r="F32" i="4"/>
  <c r="E30" i="4"/>
  <c r="H30" i="4" s="1"/>
  <c r="E29" i="4"/>
  <c r="H29" i="4" s="1"/>
  <c r="E28" i="4"/>
  <c r="H28" i="4" s="1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32" i="4" l="1"/>
  <c r="H54" i="4"/>
  <c r="E32" i="4"/>
  <c r="E5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5" i="6"/>
  <c r="H74" i="6"/>
  <c r="H71" i="6"/>
  <c r="H67" i="6"/>
  <c r="H66" i="6"/>
  <c r="H63" i="6"/>
  <c r="H62" i="6"/>
  <c r="H59" i="6"/>
  <c r="H58" i="6"/>
  <c r="H55" i="6"/>
  <c r="H51" i="6"/>
  <c r="H50" i="6"/>
  <c r="H47" i="6"/>
  <c r="H46" i="6"/>
  <c r="H42" i="6"/>
  <c r="H39" i="6"/>
  <c r="H38" i="6"/>
  <c r="H35" i="6"/>
  <c r="H34" i="6"/>
  <c r="H18" i="6"/>
  <c r="H15" i="6"/>
  <c r="H14" i="6"/>
  <c r="H11" i="6"/>
  <c r="E76" i="6"/>
  <c r="H76" i="6" s="1"/>
  <c r="E75" i="6"/>
  <c r="E74" i="6"/>
  <c r="E73" i="6"/>
  <c r="H73" i="6" s="1"/>
  <c r="E72" i="6"/>
  <c r="H72" i="6" s="1"/>
  <c r="E71" i="6"/>
  <c r="E70" i="6"/>
  <c r="H70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H54" i="6" s="1"/>
  <c r="E52" i="6"/>
  <c r="H52" i="6" s="1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E17" i="6"/>
  <c r="H17" i="6" s="1"/>
  <c r="E16" i="6"/>
  <c r="H16" i="6" s="1"/>
  <c r="E15" i="6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E33" i="6" s="1"/>
  <c r="H33" i="6" s="1"/>
  <c r="C23" i="6"/>
  <c r="C13" i="6"/>
  <c r="C5" i="6"/>
  <c r="C42" i="5" l="1"/>
  <c r="E16" i="8"/>
  <c r="E69" i="6"/>
  <c r="H69" i="6" s="1"/>
  <c r="E53" i="6"/>
  <c r="H53" i="6" s="1"/>
  <c r="E43" i="6"/>
  <c r="H43" i="6" s="1"/>
  <c r="E23" i="6"/>
  <c r="H23" i="6" s="1"/>
  <c r="E13" i="6"/>
  <c r="H13" i="6"/>
  <c r="F77" i="6"/>
  <c r="H25" i="5"/>
  <c r="H16" i="5"/>
  <c r="G77" i="6"/>
  <c r="E36" i="5"/>
  <c r="H38" i="5"/>
  <c r="H36" i="5" s="1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<sst xmlns="http://schemas.openxmlformats.org/spreadsheetml/2006/main" count="201" uniqueCount="143">
  <si>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</si>
  <si>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</si>
  <si>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</si>
  <si>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</si>
  <si>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</si>
  <si>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</si>
  <si>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</si>
  <si>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</si>
  <si>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</si>
  <si>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</si>
  <si>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</si>
  <si>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</si>
  <si>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</si>
  <si>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</si>
  <si>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</si>
  <si>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</si>
  <si>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</si>
  <si>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</si>
  <si>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</si>
  <si>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</si>
  <si>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</si>
  <si>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</si>
  <si>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</si>
  <si>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</si>
  <si>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</si>
  <si>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</si>
  <si>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</si>
  <si>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</si>
  <si>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</si>
  <si>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</si>
  <si>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</si>
  <si>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</si>
  <si>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</si>
  <si>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</si>
  <si>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</si>
  <si>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</si>
  <si>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</si>
  <si>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</si>
  <si>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</si>
  <si>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</si>
  <si>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</si>
  <si>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</si>
  <si>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</si>
  <si>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</si>
  <si>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</si>
  <si>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</si>
  <si>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</si>
  <si>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</si>
  <si>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</si>
  <si>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</si>
  <si>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</si>
  <si>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</si>
  <si>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</si>
  <si>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</si>
  <si>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</si>
  <si>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</si>
  <si>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</si>
  <si>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</si>
  <si>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</si>
  <si>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</si>
  <si>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</si>
  <si>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</si>
  <si>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</si>
  <si>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</si>
  <si>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</si>
  <si>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</si>
  <si>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</si>
  <si>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</si>
  <si>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</si>
  <si>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</si>
  <si>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</si>
  <si>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</si>
  <si>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</si>
  <si>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</si>
  <si>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</si>
  <si>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</si>
  <si>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</si>
  <si>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</si>
  <si>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</si>
  <si>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</si>
  <si>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</si>
  <si>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</si>
  <si>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</si>
  <si>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</si>
  <si>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</si>
  <si>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</si>
  <si>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</si>
  <si>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</si>
  <si>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</si>
  <si>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</si>
  <si>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</si>
  <si>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</si>
  <si>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</si>
  <si>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</si>
  <si>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</si>
  <si>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</si>
  <si>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</si>
  <si>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</si>
  <si>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</si>
  <si>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</si>
  <si>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</si>
  <si>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</si>
  <si>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</si>
  <si>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</si>
  <si>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</si>
  <si>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</si>
  <si>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</si>
  <si>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</si>
  <si>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</si>
  <si>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</si>
  <si>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</si>
  <si>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</si>
  <si>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</si>
  <si>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</si>
  <si>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</si>
  <si>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</si>
  <si>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</si>
  <si>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</si>
  <si>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</si>
  <si>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</si>
  <si>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</si>
  <si>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</si>
  <si>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</si>
  <si>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</si>
  <si>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</si>
  <si>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</si>
  <si>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</si>
  <si>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</si>
  <si>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Municipal de Agua Potable y Alcantarillado para el Municipio de Salvatierra, Gto.
Estado Analítico del Ejercicio del Presupuesto de Egresos
Clasificación por Objeto del Gasto(Capítulo y Concepto)
Del 1 de Enero AL 31 DE DICIEMBRE DEL 2019</t>
  </si>
  <si>
    <t>Sistema Municipal de Agua Potable y Alcantarillado para el Municipio de Salvatierra, Gto.
Estado Analítico del Ejercicio del Presupuesto de Egresos
Clasificación Ecónomica (Por Tipo de Gasto)
Del 1 de Enero AL 31 DE DICIEMBRE DEL 2019</t>
  </si>
  <si>
    <t>DIRECCION GENERAL</t>
  </si>
  <si>
    <t>ADMINISTRACION</t>
  </si>
  <si>
    <t>CULTURA DEL AGUA</t>
  </si>
  <si>
    <t>COMERCIALIZACION</t>
  </si>
  <si>
    <t>COM. RURALES</t>
  </si>
  <si>
    <t>PRODUCCION</t>
  </si>
  <si>
    <t>ALCANTARILLADO</t>
  </si>
  <si>
    <t>REDES DE AGUA</t>
  </si>
  <si>
    <t>PLANTA DE TRATAMIENTO</t>
  </si>
  <si>
    <t>Sistema Municipal de Agua Potable y Alcantarillado para el Municipio de Salvatierra, Gto.
Estado Analítico del Ejercicio del Presupuesto de Egresos
Clasificación Administrativa
Del 1 de Enero AL 31 DE DICIEMBRE DEL 2019</t>
  </si>
  <si>
    <t>Gobierno (Federal/Estatal/Municipal) de Sistema Municipal de Agua Potable y Alcantarillado para el Municipio de Salvatierra, Gto.
Estado Analítico del Ejercicio del Presupuesto de Egresos
Clasificación Administrativa
Del 1 de Enero AL 31 DE DICIEMBRE DEL 2019</t>
  </si>
  <si>
    <t>Sector Paraestatal del Gobierno (Federal/Estatal/Municipal) de Sistema Municipal de Agua Potable y Alcantarillado para el Municipio de Salvatierra, Gto.
Estado Analítico del Ejercicio del Presupuesto de Egresos
Clasificación Administrativa
Del 1 de Enero AL 31 DE DICIEMBRE DEL 2019</t>
  </si>
  <si>
    <t>Sistema Municipal de Agua Potable y Alcantarillado para el Municipio de Salvatierra, Gto.
Estado Análitico del Ejercicio del Presupuesto de Egresos
Clasificación Funcional (Finalidad y Función)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</si>
</sst>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6" xfId="0" applyFont="1" applyBorder="1" applyAlignment="1" applyProtection="1">
      <alignment horizontal="left"/>
      <protection locked="0"/>
    </xf>
    <xf numFmtId="4" fontId="2" fillId="0" borderId="13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2" fillId="0" borderId="0" xfId="0" applyFont="1"/>
    <xf numFmtId="0" fontId="2" fillId="0" borderId="6" xfId="0" applyFont="1" applyBorder="1"/>
    <xf numFmtId="0" fontId="6" fillId="0" borderId="5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9" xfId="0" applyFont="1" applyBorder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7" t="s">
        <v>128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54</v>
      </c>
      <c r="B2" s="53"/>
      <c r="C2" s="47" t="s">
        <v>60</v>
      </c>
      <c r="D2" s="48"/>
      <c r="E2" s="48"/>
      <c r="F2" s="48"/>
      <c r="G2" s="49"/>
      <c r="H2" s="50" t="s">
        <v>59</v>
      </c>
    </row>
    <row r="3" spans="1:8" ht="24.95" customHeight="1" x14ac:dyDescent="0.2">
      <c r="A3" s="54"/>
      <c r="B3" s="55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1"/>
    </row>
    <row r="4" spans="1:8" x14ac:dyDescent="0.2">
      <c r="A4" s="56"/>
      <c r="B4" s="57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45" t="s">
        <v>61</v>
      </c>
      <c r="B5" s="5"/>
      <c r="C5" s="12">
        <f>SUM(C6:C12)</f>
        <v>11348224.710000001</v>
      </c>
      <c r="D5" s="12">
        <f>SUM(D6:D12)</f>
        <v>180964.65000000002</v>
      </c>
      <c r="E5" s="12">
        <f>C5+D5</f>
        <v>11529189.360000001</v>
      </c>
      <c r="F5" s="12">
        <f>SUM(F6:F12)</f>
        <v>7747436.5800000001</v>
      </c>
      <c r="G5" s="12">
        <f>SUM(G6:G12)</f>
        <v>6493112.4000000004</v>
      </c>
      <c r="H5" s="12">
        <f>E5-F5</f>
        <v>3781752.7800000012</v>
      </c>
    </row>
    <row r="6" spans="1:8" x14ac:dyDescent="0.2">
      <c r="A6" s="46">
        <v>1100</v>
      </c>
      <c r="B6" s="9" t="s">
        <v>70</v>
      </c>
      <c r="C6" s="13">
        <v>7219878.4400000004</v>
      </c>
      <c r="D6" s="13">
        <v>-56473.18</v>
      </c>
      <c r="E6" s="13">
        <f t="shared" ref="E6:E69" si="0">C6+D6</f>
        <v>7163405.2600000007</v>
      </c>
      <c r="F6" s="13">
        <v>4934825.4400000004</v>
      </c>
      <c r="G6" s="13">
        <v>4934825.4400000004</v>
      </c>
      <c r="H6" s="13">
        <f t="shared" ref="H6:H69" si="1">E6-F6</f>
        <v>2228579.8200000003</v>
      </c>
    </row>
    <row r="7" spans="1:8" x14ac:dyDescent="0.2">
      <c r="A7" s="46">
        <v>1200</v>
      </c>
      <c r="B7" s="9" t="s">
        <v>71</v>
      </c>
      <c r="C7" s="13">
        <v>900000</v>
      </c>
      <c r="D7" s="13">
        <v>169910.69</v>
      </c>
      <c r="E7" s="13">
        <f t="shared" si="0"/>
        <v>1069910.69</v>
      </c>
      <c r="F7" s="13">
        <v>744126.48</v>
      </c>
      <c r="G7" s="13">
        <v>744126.48</v>
      </c>
      <c r="H7" s="13">
        <f t="shared" si="1"/>
        <v>325784.20999999996</v>
      </c>
    </row>
    <row r="8" spans="1:8" x14ac:dyDescent="0.2">
      <c r="A8" s="46">
        <v>1300</v>
      </c>
      <c r="B8" s="9" t="s">
        <v>72</v>
      </c>
      <c r="C8" s="13">
        <v>1089346.27</v>
      </c>
      <c r="D8" s="13">
        <v>247496.51</v>
      </c>
      <c r="E8" s="13">
        <f t="shared" si="0"/>
        <v>1336842.78</v>
      </c>
      <c r="F8" s="13">
        <v>1195044.3700000001</v>
      </c>
      <c r="G8" s="13">
        <v>814160.48</v>
      </c>
      <c r="H8" s="13">
        <f t="shared" si="1"/>
        <v>141798.40999999992</v>
      </c>
    </row>
    <row r="9" spans="1:8" x14ac:dyDescent="0.2">
      <c r="A9" s="46">
        <v>1400</v>
      </c>
      <c r="B9" s="9" t="s">
        <v>35</v>
      </c>
      <c r="C9" s="13">
        <v>2139000</v>
      </c>
      <c r="D9" s="13">
        <v>-179969.37</v>
      </c>
      <c r="E9" s="13">
        <f t="shared" si="0"/>
        <v>1959030.63</v>
      </c>
      <c r="F9" s="13">
        <v>873440.29</v>
      </c>
      <c r="G9" s="13">
        <v>0</v>
      </c>
      <c r="H9" s="13">
        <f t="shared" si="1"/>
        <v>1085590.3399999999</v>
      </c>
    </row>
    <row r="10" spans="1:8" x14ac:dyDescent="0.2">
      <c r="A10" s="46">
        <v>1500</v>
      </c>
      <c r="B10" s="9" t="s">
        <v>73</v>
      </c>
      <c r="C10" s="13">
        <v>0</v>
      </c>
      <c r="D10" s="13">
        <v>0</v>
      </c>
      <c r="E10" s="13">
        <f t="shared" si="0"/>
        <v>0</v>
      </c>
      <c r="F10" s="13">
        <v>0</v>
      </c>
      <c r="G10" s="13">
        <v>0</v>
      </c>
      <c r="H10" s="13">
        <f t="shared" si="1"/>
        <v>0</v>
      </c>
    </row>
    <row r="11" spans="1:8" x14ac:dyDescent="0.2">
      <c r="A11" s="46">
        <v>1600</v>
      </c>
      <c r="B11" s="9" t="s">
        <v>36</v>
      </c>
      <c r="C11" s="13">
        <v>0</v>
      </c>
      <c r="D11" s="13">
        <v>0</v>
      </c>
      <c r="E11" s="13">
        <f t="shared" si="0"/>
        <v>0</v>
      </c>
      <c r="F11" s="13">
        <v>0</v>
      </c>
      <c r="G11" s="13">
        <v>0</v>
      </c>
      <c r="H11" s="13">
        <f t="shared" si="1"/>
        <v>0</v>
      </c>
    </row>
    <row r="12" spans="1:8" x14ac:dyDescent="0.2">
      <c r="A12" s="46">
        <v>1700</v>
      </c>
      <c r="B12" s="9" t="s">
        <v>74</v>
      </c>
      <c r="C12" s="13">
        <v>0</v>
      </c>
      <c r="D12" s="13">
        <v>0</v>
      </c>
      <c r="E12" s="13">
        <f t="shared" si="0"/>
        <v>0</v>
      </c>
      <c r="F12" s="13">
        <v>0</v>
      </c>
      <c r="G12" s="13">
        <v>0</v>
      </c>
      <c r="H12" s="13">
        <f t="shared" si="1"/>
        <v>0</v>
      </c>
    </row>
    <row r="13" spans="1:8" x14ac:dyDescent="0.2">
      <c r="A13" s="45" t="s">
        <v>62</v>
      </c>
      <c r="B13" s="5"/>
      <c r="C13" s="13">
        <f>SUM(C14:C22)</f>
        <v>761000</v>
      </c>
      <c r="D13" s="13">
        <f>SUM(D14:D22)</f>
        <v>-405093.4</v>
      </c>
      <c r="E13" s="13">
        <f t="shared" si="0"/>
        <v>355906.6</v>
      </c>
      <c r="F13" s="13">
        <f>SUM(F14:F22)</f>
        <v>440538.16000000003</v>
      </c>
      <c r="G13" s="13">
        <f>SUM(G14:G22)</f>
        <v>370281.98</v>
      </c>
      <c r="H13" s="13">
        <f t="shared" si="1"/>
        <v>-84631.560000000056</v>
      </c>
    </row>
    <row r="14" spans="1:8" x14ac:dyDescent="0.2">
      <c r="A14" s="46">
        <v>2100</v>
      </c>
      <c r="B14" s="9" t="s">
        <v>75</v>
      </c>
      <c r="C14" s="13">
        <v>0</v>
      </c>
      <c r="D14" s="13">
        <v>0</v>
      </c>
      <c r="E14" s="13">
        <f t="shared" si="0"/>
        <v>0</v>
      </c>
      <c r="F14" s="13">
        <v>0</v>
      </c>
      <c r="G14" s="13">
        <v>0</v>
      </c>
      <c r="H14" s="13">
        <f t="shared" si="1"/>
        <v>0</v>
      </c>
    </row>
    <row r="15" spans="1:8" x14ac:dyDescent="0.2">
      <c r="A15" s="46">
        <v>2200</v>
      </c>
      <c r="B15" s="9" t="s">
        <v>76</v>
      </c>
      <c r="C15" s="13">
        <v>0</v>
      </c>
      <c r="D15" s="13">
        <v>0</v>
      </c>
      <c r="E15" s="13">
        <f t="shared" si="0"/>
        <v>0</v>
      </c>
      <c r="F15" s="13">
        <v>0</v>
      </c>
      <c r="G15" s="13">
        <v>0</v>
      </c>
      <c r="H15" s="13">
        <f t="shared" si="1"/>
        <v>0</v>
      </c>
    </row>
    <row r="16" spans="1:8" x14ac:dyDescent="0.2">
      <c r="A16" s="46">
        <v>2300</v>
      </c>
      <c r="B16" s="9" t="s">
        <v>77</v>
      </c>
      <c r="C16" s="13">
        <v>0</v>
      </c>
      <c r="D16" s="13">
        <v>0</v>
      </c>
      <c r="E16" s="13">
        <f t="shared" si="0"/>
        <v>0</v>
      </c>
      <c r="F16" s="13">
        <v>0</v>
      </c>
      <c r="G16" s="13">
        <v>0</v>
      </c>
      <c r="H16" s="13">
        <f t="shared" si="1"/>
        <v>0</v>
      </c>
    </row>
    <row r="17" spans="1:8" x14ac:dyDescent="0.2">
      <c r="A17" s="46">
        <v>2400</v>
      </c>
      <c r="B17" s="9" t="s">
        <v>78</v>
      </c>
      <c r="C17" s="13">
        <v>0</v>
      </c>
      <c r="D17" s="13">
        <v>0</v>
      </c>
      <c r="E17" s="13">
        <f t="shared" si="0"/>
        <v>0</v>
      </c>
      <c r="F17" s="13">
        <v>0</v>
      </c>
      <c r="G17" s="13">
        <v>0</v>
      </c>
      <c r="H17" s="13">
        <f t="shared" si="1"/>
        <v>0</v>
      </c>
    </row>
    <row r="18" spans="1:8" x14ac:dyDescent="0.2">
      <c r="A18" s="46">
        <v>2500</v>
      </c>
      <c r="B18" s="9" t="s">
        <v>79</v>
      </c>
      <c r="C18" s="13">
        <v>0</v>
      </c>
      <c r="D18" s="13">
        <v>0</v>
      </c>
      <c r="E18" s="13">
        <f t="shared" si="0"/>
        <v>0</v>
      </c>
      <c r="F18" s="13">
        <v>0</v>
      </c>
      <c r="G18" s="13">
        <v>0</v>
      </c>
      <c r="H18" s="13">
        <f t="shared" si="1"/>
        <v>0</v>
      </c>
    </row>
    <row r="19" spans="1:8" x14ac:dyDescent="0.2">
      <c r="A19" s="46">
        <v>2600</v>
      </c>
      <c r="B19" s="9" t="s">
        <v>80</v>
      </c>
      <c r="C19" s="13">
        <v>0</v>
      </c>
      <c r="D19" s="13">
        <v>-68615.320000000007</v>
      </c>
      <c r="E19" s="13">
        <f t="shared" si="0"/>
        <v>-68615.320000000007</v>
      </c>
      <c r="F19" s="13">
        <v>318493.94</v>
      </c>
      <c r="G19" s="13">
        <v>248237.76</v>
      </c>
      <c r="H19" s="13">
        <f t="shared" si="1"/>
        <v>-387109.26</v>
      </c>
    </row>
    <row r="20" spans="1:8" x14ac:dyDescent="0.2">
      <c r="A20" s="46">
        <v>2700</v>
      </c>
      <c r="B20" s="9" t="s">
        <v>81</v>
      </c>
      <c r="C20" s="13">
        <v>71000</v>
      </c>
      <c r="D20" s="13">
        <v>67626</v>
      </c>
      <c r="E20" s="13">
        <f t="shared" si="0"/>
        <v>138626</v>
      </c>
      <c r="F20" s="13">
        <v>82626</v>
      </c>
      <c r="G20" s="13">
        <v>82626</v>
      </c>
      <c r="H20" s="13">
        <f t="shared" si="1"/>
        <v>56000</v>
      </c>
    </row>
    <row r="21" spans="1:8" x14ac:dyDescent="0.2">
      <c r="A21" s="46">
        <v>2800</v>
      </c>
      <c r="B21" s="9" t="s">
        <v>82</v>
      </c>
      <c r="C21" s="13">
        <v>0</v>
      </c>
      <c r="D21" s="13">
        <v>0</v>
      </c>
      <c r="E21" s="13">
        <f t="shared" si="0"/>
        <v>0</v>
      </c>
      <c r="F21" s="13">
        <v>0</v>
      </c>
      <c r="G21" s="13">
        <v>0</v>
      </c>
      <c r="H21" s="13">
        <f t="shared" si="1"/>
        <v>0</v>
      </c>
    </row>
    <row r="22" spans="1:8" x14ac:dyDescent="0.2">
      <c r="A22" s="46">
        <v>2900</v>
      </c>
      <c r="B22" s="9" t="s">
        <v>83</v>
      </c>
      <c r="C22" s="13">
        <v>690000</v>
      </c>
      <c r="D22" s="13">
        <v>-404104.08</v>
      </c>
      <c r="E22" s="13">
        <f t="shared" si="0"/>
        <v>285895.92</v>
      </c>
      <c r="F22" s="13">
        <v>39418.22</v>
      </c>
      <c r="G22" s="13">
        <v>39418.22</v>
      </c>
      <c r="H22" s="13">
        <f t="shared" si="1"/>
        <v>246477.69999999998</v>
      </c>
    </row>
    <row r="23" spans="1:8" x14ac:dyDescent="0.2">
      <c r="A23" s="45" t="s">
        <v>63</v>
      </c>
      <c r="B23" s="5"/>
      <c r="C23" s="13">
        <f>SUM(C24:C32)</f>
        <v>6524085.1299999999</v>
      </c>
      <c r="D23" s="13">
        <f>SUM(D24:D32)</f>
        <v>2040845.98</v>
      </c>
      <c r="E23" s="13">
        <f t="shared" si="0"/>
        <v>8564931.1099999994</v>
      </c>
      <c r="F23" s="13">
        <f>SUM(F24:F32)</f>
        <v>7768743.629999999</v>
      </c>
      <c r="G23" s="13">
        <f>SUM(G24:G32)</f>
        <v>6983172.9199999999</v>
      </c>
      <c r="H23" s="13">
        <f t="shared" si="1"/>
        <v>796187.48000000045</v>
      </c>
    </row>
    <row r="24" spans="1:8" x14ac:dyDescent="0.2">
      <c r="A24" s="46">
        <v>3100</v>
      </c>
      <c r="B24" s="9" t="s">
        <v>84</v>
      </c>
      <c r="C24" s="13">
        <v>3551500</v>
      </c>
      <c r="D24" s="13">
        <v>3191252.47</v>
      </c>
      <c r="E24" s="13">
        <f t="shared" si="0"/>
        <v>6742752.4700000007</v>
      </c>
      <c r="F24" s="13">
        <v>6669067.0499999998</v>
      </c>
      <c r="G24" s="13">
        <v>5969675.8600000003</v>
      </c>
      <c r="H24" s="13">
        <f t="shared" si="1"/>
        <v>73685.420000000857</v>
      </c>
    </row>
    <row r="25" spans="1:8" x14ac:dyDescent="0.2">
      <c r="A25" s="46">
        <v>3200</v>
      </c>
      <c r="B25" s="9" t="s">
        <v>85</v>
      </c>
      <c r="C25" s="13">
        <v>103800</v>
      </c>
      <c r="D25" s="13">
        <v>99200</v>
      </c>
      <c r="E25" s="13">
        <f t="shared" si="0"/>
        <v>203000</v>
      </c>
      <c r="F25" s="13">
        <v>153050</v>
      </c>
      <c r="G25" s="13">
        <v>153050</v>
      </c>
      <c r="H25" s="13">
        <f t="shared" si="1"/>
        <v>49950</v>
      </c>
    </row>
    <row r="26" spans="1:8" x14ac:dyDescent="0.2">
      <c r="A26" s="46">
        <v>3300</v>
      </c>
      <c r="B26" s="9" t="s">
        <v>86</v>
      </c>
      <c r="C26" s="13">
        <v>360000</v>
      </c>
      <c r="D26" s="13">
        <v>-246471.47</v>
      </c>
      <c r="E26" s="13">
        <f t="shared" si="0"/>
        <v>113528.53</v>
      </c>
      <c r="F26" s="13">
        <v>113095.71</v>
      </c>
      <c r="G26" s="13">
        <v>78173.27</v>
      </c>
      <c r="H26" s="13">
        <f t="shared" si="1"/>
        <v>432.81999999999243</v>
      </c>
    </row>
    <row r="27" spans="1:8" x14ac:dyDescent="0.2">
      <c r="A27" s="46">
        <v>3400</v>
      </c>
      <c r="B27" s="9" t="s">
        <v>87</v>
      </c>
      <c r="C27" s="13">
        <v>45000</v>
      </c>
      <c r="D27" s="13">
        <v>0</v>
      </c>
      <c r="E27" s="13">
        <f t="shared" si="0"/>
        <v>45000</v>
      </c>
      <c r="F27" s="13">
        <v>38920.03</v>
      </c>
      <c r="G27" s="13">
        <v>38920.03</v>
      </c>
      <c r="H27" s="13">
        <f t="shared" si="1"/>
        <v>6079.9700000000012</v>
      </c>
    </row>
    <row r="28" spans="1:8" x14ac:dyDescent="0.2">
      <c r="A28" s="46">
        <v>3500</v>
      </c>
      <c r="B28" s="9" t="s">
        <v>88</v>
      </c>
      <c r="C28" s="13">
        <v>817000</v>
      </c>
      <c r="D28" s="13">
        <v>-67671.87</v>
      </c>
      <c r="E28" s="13">
        <f t="shared" si="0"/>
        <v>749328.13</v>
      </c>
      <c r="F28" s="13">
        <v>655155.64</v>
      </c>
      <c r="G28" s="13">
        <v>603898.56000000006</v>
      </c>
      <c r="H28" s="13">
        <f t="shared" si="1"/>
        <v>94172.489999999991</v>
      </c>
    </row>
    <row r="29" spans="1:8" x14ac:dyDescent="0.2">
      <c r="A29" s="46">
        <v>3600</v>
      </c>
      <c r="B29" s="9" t="s">
        <v>89</v>
      </c>
      <c r="C29" s="13">
        <v>60000</v>
      </c>
      <c r="D29" s="13">
        <v>29000</v>
      </c>
      <c r="E29" s="13">
        <f t="shared" si="0"/>
        <v>89000</v>
      </c>
      <c r="F29" s="13">
        <v>80961.5</v>
      </c>
      <c r="G29" s="13">
        <v>80961.5</v>
      </c>
      <c r="H29" s="13">
        <f t="shared" si="1"/>
        <v>8038.5</v>
      </c>
    </row>
    <row r="30" spans="1:8" x14ac:dyDescent="0.2">
      <c r="A30" s="46">
        <v>3700</v>
      </c>
      <c r="B30" s="9" t="s">
        <v>90</v>
      </c>
      <c r="C30" s="13">
        <v>11000</v>
      </c>
      <c r="D30" s="13">
        <v>-1218</v>
      </c>
      <c r="E30" s="13">
        <f t="shared" si="0"/>
        <v>9782</v>
      </c>
      <c r="F30" s="13">
        <v>9079.35</v>
      </c>
      <c r="G30" s="13">
        <v>9079.35</v>
      </c>
      <c r="H30" s="13">
        <f t="shared" si="1"/>
        <v>702.64999999999964</v>
      </c>
    </row>
    <row r="31" spans="1:8" x14ac:dyDescent="0.2">
      <c r="A31" s="46">
        <v>3800</v>
      </c>
      <c r="B31" s="9" t="s">
        <v>91</v>
      </c>
      <c r="C31" s="13">
        <v>30000</v>
      </c>
      <c r="D31" s="13">
        <v>-17000</v>
      </c>
      <c r="E31" s="13">
        <f t="shared" si="0"/>
        <v>13000</v>
      </c>
      <c r="F31" s="13">
        <v>2323</v>
      </c>
      <c r="G31" s="13">
        <v>2323</v>
      </c>
      <c r="H31" s="13">
        <f t="shared" si="1"/>
        <v>10677</v>
      </c>
    </row>
    <row r="32" spans="1:8" x14ac:dyDescent="0.2">
      <c r="A32" s="46">
        <v>3900</v>
      </c>
      <c r="B32" s="9" t="s">
        <v>19</v>
      </c>
      <c r="C32" s="13">
        <v>1545785.13</v>
      </c>
      <c r="D32" s="13">
        <v>-946245.15</v>
      </c>
      <c r="E32" s="13">
        <f t="shared" si="0"/>
        <v>599539.97999999986</v>
      </c>
      <c r="F32" s="13">
        <v>47091.35</v>
      </c>
      <c r="G32" s="13">
        <v>47091.35</v>
      </c>
      <c r="H32" s="13">
        <f t="shared" si="1"/>
        <v>552448.62999999989</v>
      </c>
    </row>
    <row r="33" spans="1:8" x14ac:dyDescent="0.2">
      <c r="A33" s="45" t="s">
        <v>64</v>
      </c>
      <c r="B33" s="5"/>
      <c r="C33" s="13">
        <f>SUM(C34:C42)</f>
        <v>0</v>
      </c>
      <c r="D33" s="13">
        <f>SUM(D34:D42)</f>
        <v>0</v>
      </c>
      <c r="E33" s="13">
        <f t="shared" si="0"/>
        <v>0</v>
      </c>
      <c r="F33" s="13">
        <f>SUM(F34:F42)</f>
        <v>0</v>
      </c>
      <c r="G33" s="13">
        <f>SUM(G34:G42)</f>
        <v>0</v>
      </c>
      <c r="H33" s="13">
        <f t="shared" si="1"/>
        <v>0</v>
      </c>
    </row>
    <row r="34" spans="1:8" x14ac:dyDescent="0.2">
      <c r="A34" s="46">
        <v>4100</v>
      </c>
      <c r="B34" s="9" t="s">
        <v>92</v>
      </c>
      <c r="C34" s="13">
        <v>0</v>
      </c>
      <c r="D34" s="13">
        <v>0</v>
      </c>
      <c r="E34" s="13">
        <f t="shared" si="0"/>
        <v>0</v>
      </c>
      <c r="F34" s="13">
        <v>0</v>
      </c>
      <c r="G34" s="13">
        <v>0</v>
      </c>
      <c r="H34" s="13">
        <f t="shared" si="1"/>
        <v>0</v>
      </c>
    </row>
    <row r="35" spans="1:8" x14ac:dyDescent="0.2">
      <c r="A35" s="46">
        <v>4200</v>
      </c>
      <c r="B35" s="9" t="s">
        <v>93</v>
      </c>
      <c r="C35" s="13">
        <v>0</v>
      </c>
      <c r="D35" s="13">
        <v>0</v>
      </c>
      <c r="E35" s="13">
        <f t="shared" si="0"/>
        <v>0</v>
      </c>
      <c r="F35" s="13">
        <v>0</v>
      </c>
      <c r="G35" s="13">
        <v>0</v>
      </c>
      <c r="H35" s="13">
        <f t="shared" si="1"/>
        <v>0</v>
      </c>
    </row>
    <row r="36" spans="1:8" x14ac:dyDescent="0.2">
      <c r="A36" s="46">
        <v>4300</v>
      </c>
      <c r="B36" s="9" t="s">
        <v>94</v>
      </c>
      <c r="C36" s="13">
        <v>0</v>
      </c>
      <c r="D36" s="13">
        <v>0</v>
      </c>
      <c r="E36" s="13">
        <f t="shared" si="0"/>
        <v>0</v>
      </c>
      <c r="F36" s="13">
        <v>0</v>
      </c>
      <c r="G36" s="13">
        <v>0</v>
      </c>
      <c r="H36" s="13">
        <f t="shared" si="1"/>
        <v>0</v>
      </c>
    </row>
    <row r="37" spans="1:8" x14ac:dyDescent="0.2">
      <c r="A37" s="46">
        <v>4400</v>
      </c>
      <c r="B37" s="9" t="s">
        <v>95</v>
      </c>
      <c r="C37" s="13">
        <v>0</v>
      </c>
      <c r="D37" s="13">
        <v>0</v>
      </c>
      <c r="E37" s="13">
        <f t="shared" si="0"/>
        <v>0</v>
      </c>
      <c r="F37" s="13">
        <v>0</v>
      </c>
      <c r="G37" s="13">
        <v>0</v>
      </c>
      <c r="H37" s="13">
        <f t="shared" si="1"/>
        <v>0</v>
      </c>
    </row>
    <row r="38" spans="1:8" x14ac:dyDescent="0.2">
      <c r="A38" s="46">
        <v>4500</v>
      </c>
      <c r="B38" s="9" t="s">
        <v>41</v>
      </c>
      <c r="C38" s="13">
        <v>0</v>
      </c>
      <c r="D38" s="13">
        <v>0</v>
      </c>
      <c r="E38" s="13">
        <f t="shared" si="0"/>
        <v>0</v>
      </c>
      <c r="F38" s="13">
        <v>0</v>
      </c>
      <c r="G38" s="13">
        <v>0</v>
      </c>
      <c r="H38" s="13">
        <f t="shared" si="1"/>
        <v>0</v>
      </c>
    </row>
    <row r="39" spans="1:8" x14ac:dyDescent="0.2">
      <c r="A39" s="46">
        <v>4600</v>
      </c>
      <c r="B39" s="9" t="s">
        <v>96</v>
      </c>
      <c r="C39" s="13">
        <v>0</v>
      </c>
      <c r="D39" s="13">
        <v>0</v>
      </c>
      <c r="E39" s="13">
        <f t="shared" si="0"/>
        <v>0</v>
      </c>
      <c r="F39" s="13">
        <v>0</v>
      </c>
      <c r="G39" s="13">
        <v>0</v>
      </c>
      <c r="H39" s="13">
        <f t="shared" si="1"/>
        <v>0</v>
      </c>
    </row>
    <row r="40" spans="1:8" x14ac:dyDescent="0.2">
      <c r="A40" s="46">
        <v>4700</v>
      </c>
      <c r="B40" s="9" t="s">
        <v>97</v>
      </c>
      <c r="C40" s="13">
        <v>0</v>
      </c>
      <c r="D40" s="13">
        <v>0</v>
      </c>
      <c r="E40" s="13">
        <f t="shared" si="0"/>
        <v>0</v>
      </c>
      <c r="F40" s="13">
        <v>0</v>
      </c>
      <c r="G40" s="13">
        <v>0</v>
      </c>
      <c r="H40" s="13">
        <f t="shared" si="1"/>
        <v>0</v>
      </c>
    </row>
    <row r="41" spans="1:8" x14ac:dyDescent="0.2">
      <c r="A41" s="46">
        <v>4800</v>
      </c>
      <c r="B41" s="9" t="s">
        <v>37</v>
      </c>
      <c r="C41" s="13">
        <v>0</v>
      </c>
      <c r="D41" s="13">
        <v>0</v>
      </c>
      <c r="E41" s="13">
        <f t="shared" si="0"/>
        <v>0</v>
      </c>
      <c r="F41" s="13">
        <v>0</v>
      </c>
      <c r="G41" s="13">
        <v>0</v>
      </c>
      <c r="H41" s="13">
        <f t="shared" si="1"/>
        <v>0</v>
      </c>
    </row>
    <row r="42" spans="1:8" x14ac:dyDescent="0.2">
      <c r="A42" s="46">
        <v>4900</v>
      </c>
      <c r="B42" s="9" t="s">
        <v>98</v>
      </c>
      <c r="C42" s="13">
        <v>0</v>
      </c>
      <c r="D42" s="13">
        <v>0</v>
      </c>
      <c r="E42" s="13">
        <f t="shared" si="0"/>
        <v>0</v>
      </c>
      <c r="F42" s="13">
        <v>0</v>
      </c>
      <c r="G42" s="13">
        <v>0</v>
      </c>
      <c r="H42" s="13">
        <f t="shared" si="1"/>
        <v>0</v>
      </c>
    </row>
    <row r="43" spans="1:8" x14ac:dyDescent="0.2">
      <c r="A43" s="45" t="s">
        <v>65</v>
      </c>
      <c r="B43" s="5"/>
      <c r="C43" s="13">
        <f>SUM(C44:C52)</f>
        <v>1430000</v>
      </c>
      <c r="D43" s="13">
        <f>SUM(D44:D52)</f>
        <v>-499367.05</v>
      </c>
      <c r="E43" s="13">
        <f t="shared" si="0"/>
        <v>930632.95</v>
      </c>
      <c r="F43" s="13">
        <f>SUM(F44:F52)</f>
        <v>653944.75</v>
      </c>
      <c r="G43" s="13">
        <f>SUM(G44:G52)</f>
        <v>653944.75</v>
      </c>
      <c r="H43" s="13">
        <f t="shared" si="1"/>
        <v>276688.19999999995</v>
      </c>
    </row>
    <row r="44" spans="1:8" x14ac:dyDescent="0.2">
      <c r="A44" s="46">
        <v>5100</v>
      </c>
      <c r="B44" s="9" t="s">
        <v>99</v>
      </c>
      <c r="C44" s="13">
        <v>30000</v>
      </c>
      <c r="D44" s="13">
        <v>-25529.51</v>
      </c>
      <c r="E44" s="13">
        <f t="shared" si="0"/>
        <v>4470.4900000000016</v>
      </c>
      <c r="F44" s="13">
        <v>0</v>
      </c>
      <c r="G44" s="13">
        <v>0</v>
      </c>
      <c r="H44" s="13">
        <f t="shared" si="1"/>
        <v>4470.4900000000016</v>
      </c>
    </row>
    <row r="45" spans="1:8" x14ac:dyDescent="0.2">
      <c r="A45" s="46">
        <v>5200</v>
      </c>
      <c r="B45" s="9" t="s">
        <v>100</v>
      </c>
      <c r="C45" s="13">
        <v>0</v>
      </c>
      <c r="D45" s="13">
        <v>0</v>
      </c>
      <c r="E45" s="13">
        <f t="shared" si="0"/>
        <v>0</v>
      </c>
      <c r="F45" s="13">
        <v>0</v>
      </c>
      <c r="G45" s="13">
        <v>0</v>
      </c>
      <c r="H45" s="13">
        <f t="shared" si="1"/>
        <v>0</v>
      </c>
    </row>
    <row r="46" spans="1:8" x14ac:dyDescent="0.2">
      <c r="A46" s="46">
        <v>5300</v>
      </c>
      <c r="B46" s="9" t="s">
        <v>101</v>
      </c>
      <c r="C46" s="13">
        <v>0</v>
      </c>
      <c r="D46" s="13">
        <v>0</v>
      </c>
      <c r="E46" s="13">
        <f t="shared" si="0"/>
        <v>0</v>
      </c>
      <c r="F46" s="13">
        <v>0</v>
      </c>
      <c r="G46" s="13">
        <v>0</v>
      </c>
      <c r="H46" s="13">
        <f t="shared" si="1"/>
        <v>0</v>
      </c>
    </row>
    <row r="47" spans="1:8" x14ac:dyDescent="0.2">
      <c r="A47" s="46">
        <v>5400</v>
      </c>
      <c r="B47" s="9" t="s">
        <v>102</v>
      </c>
      <c r="C47" s="13">
        <v>0</v>
      </c>
      <c r="D47" s="13">
        <v>0</v>
      </c>
      <c r="E47" s="13">
        <f t="shared" si="0"/>
        <v>0</v>
      </c>
      <c r="F47" s="13">
        <v>0</v>
      </c>
      <c r="G47" s="13">
        <v>0</v>
      </c>
      <c r="H47" s="13">
        <f t="shared" si="1"/>
        <v>0</v>
      </c>
    </row>
    <row r="48" spans="1:8" x14ac:dyDescent="0.2">
      <c r="A48" s="46">
        <v>5500</v>
      </c>
      <c r="B48" s="9" t="s">
        <v>103</v>
      </c>
      <c r="C48" s="13">
        <v>0</v>
      </c>
      <c r="D48" s="13">
        <v>0</v>
      </c>
      <c r="E48" s="13">
        <f t="shared" si="0"/>
        <v>0</v>
      </c>
      <c r="F48" s="13">
        <v>0</v>
      </c>
      <c r="G48" s="13">
        <v>0</v>
      </c>
      <c r="H48" s="13">
        <f t="shared" si="1"/>
        <v>0</v>
      </c>
    </row>
    <row r="49" spans="1:8" x14ac:dyDescent="0.2">
      <c r="A49" s="46">
        <v>5600</v>
      </c>
      <c r="B49" s="9" t="s">
        <v>104</v>
      </c>
      <c r="C49" s="13">
        <v>1400000</v>
      </c>
      <c r="D49" s="13">
        <v>-473837.54</v>
      </c>
      <c r="E49" s="13">
        <f t="shared" si="0"/>
        <v>926162.46</v>
      </c>
      <c r="F49" s="13">
        <v>653944.75</v>
      </c>
      <c r="G49" s="13">
        <v>653944.75</v>
      </c>
      <c r="H49" s="13">
        <f t="shared" si="1"/>
        <v>272217.70999999996</v>
      </c>
    </row>
    <row r="50" spans="1:8" x14ac:dyDescent="0.2">
      <c r="A50" s="46">
        <v>5700</v>
      </c>
      <c r="B50" s="9" t="s">
        <v>105</v>
      </c>
      <c r="C50" s="13">
        <v>0</v>
      </c>
      <c r="D50" s="13">
        <v>0</v>
      </c>
      <c r="E50" s="13">
        <f t="shared" si="0"/>
        <v>0</v>
      </c>
      <c r="F50" s="13">
        <v>0</v>
      </c>
      <c r="G50" s="13">
        <v>0</v>
      </c>
      <c r="H50" s="13">
        <f t="shared" si="1"/>
        <v>0</v>
      </c>
    </row>
    <row r="51" spans="1:8" x14ac:dyDescent="0.2">
      <c r="A51" s="46">
        <v>5800</v>
      </c>
      <c r="B51" s="9" t="s">
        <v>106</v>
      </c>
      <c r="C51" s="13">
        <v>0</v>
      </c>
      <c r="D51" s="13">
        <v>0</v>
      </c>
      <c r="E51" s="13">
        <f t="shared" si="0"/>
        <v>0</v>
      </c>
      <c r="F51" s="13">
        <v>0</v>
      </c>
      <c r="G51" s="13">
        <v>0</v>
      </c>
      <c r="H51" s="13">
        <f t="shared" si="1"/>
        <v>0</v>
      </c>
    </row>
    <row r="52" spans="1:8" x14ac:dyDescent="0.2">
      <c r="A52" s="46">
        <v>5900</v>
      </c>
      <c r="B52" s="9" t="s">
        <v>107</v>
      </c>
      <c r="C52" s="13">
        <v>0</v>
      </c>
      <c r="D52" s="13">
        <v>0</v>
      </c>
      <c r="E52" s="13">
        <f t="shared" si="0"/>
        <v>0</v>
      </c>
      <c r="F52" s="13">
        <v>0</v>
      </c>
      <c r="G52" s="13">
        <v>0</v>
      </c>
      <c r="H52" s="13">
        <f t="shared" si="1"/>
        <v>0</v>
      </c>
    </row>
    <row r="53" spans="1:8" x14ac:dyDescent="0.2">
      <c r="A53" s="45" t="s">
        <v>66</v>
      </c>
      <c r="B53" s="5"/>
      <c r="C53" s="13">
        <f>SUM(C54:C56)</f>
        <v>200000</v>
      </c>
      <c r="D53" s="13">
        <f>SUM(D54:D56)</f>
        <v>-140430</v>
      </c>
      <c r="E53" s="13">
        <f t="shared" si="0"/>
        <v>59570</v>
      </c>
      <c r="F53" s="13">
        <f>SUM(F54:F56)</f>
        <v>0</v>
      </c>
      <c r="G53" s="13">
        <f>SUM(G54:G56)</f>
        <v>0</v>
      </c>
      <c r="H53" s="13">
        <f t="shared" si="1"/>
        <v>59570</v>
      </c>
    </row>
    <row r="54" spans="1:8" x14ac:dyDescent="0.2">
      <c r="A54" s="46">
        <v>6100</v>
      </c>
      <c r="B54" s="9" t="s">
        <v>108</v>
      </c>
      <c r="C54" s="13">
        <v>200000</v>
      </c>
      <c r="D54" s="13">
        <v>-140430</v>
      </c>
      <c r="E54" s="13">
        <f t="shared" si="0"/>
        <v>59570</v>
      </c>
      <c r="F54" s="13">
        <v>0</v>
      </c>
      <c r="G54" s="13">
        <v>0</v>
      </c>
      <c r="H54" s="13">
        <f t="shared" si="1"/>
        <v>59570</v>
      </c>
    </row>
    <row r="55" spans="1:8" x14ac:dyDescent="0.2">
      <c r="A55" s="46">
        <v>6200</v>
      </c>
      <c r="B55" s="9" t="s">
        <v>109</v>
      </c>
      <c r="C55" s="13">
        <v>0</v>
      </c>
      <c r="D55" s="13">
        <v>0</v>
      </c>
      <c r="E55" s="13">
        <f t="shared" si="0"/>
        <v>0</v>
      </c>
      <c r="F55" s="13">
        <v>0</v>
      </c>
      <c r="G55" s="13">
        <v>0</v>
      </c>
      <c r="H55" s="13">
        <f t="shared" si="1"/>
        <v>0</v>
      </c>
    </row>
    <row r="56" spans="1:8" x14ac:dyDescent="0.2">
      <c r="A56" s="46">
        <v>6300</v>
      </c>
      <c r="B56" s="9" t="s">
        <v>110</v>
      </c>
      <c r="C56" s="13">
        <v>0</v>
      </c>
      <c r="D56" s="13">
        <v>0</v>
      </c>
      <c r="E56" s="13">
        <f t="shared" si="0"/>
        <v>0</v>
      </c>
      <c r="F56" s="13">
        <v>0</v>
      </c>
      <c r="G56" s="13">
        <v>0</v>
      </c>
      <c r="H56" s="13">
        <f t="shared" si="1"/>
        <v>0</v>
      </c>
    </row>
    <row r="57" spans="1:8" x14ac:dyDescent="0.2">
      <c r="A57" s="45" t="s">
        <v>67</v>
      </c>
      <c r="B57" s="5"/>
      <c r="C57" s="13">
        <f>SUM(C58:C64)</f>
        <v>0</v>
      </c>
      <c r="D57" s="13">
        <f>SUM(D58:D64)</f>
        <v>0</v>
      </c>
      <c r="E57" s="13">
        <f t="shared" si="0"/>
        <v>0</v>
      </c>
      <c r="F57" s="13">
        <f>SUM(F58:F64)</f>
        <v>0</v>
      </c>
      <c r="G57" s="13">
        <f>SUM(G58:G64)</f>
        <v>0</v>
      </c>
      <c r="H57" s="13">
        <f t="shared" si="1"/>
        <v>0</v>
      </c>
    </row>
    <row r="58" spans="1:8" x14ac:dyDescent="0.2">
      <c r="A58" s="46">
        <v>7100</v>
      </c>
      <c r="B58" s="9" t="s">
        <v>111</v>
      </c>
      <c r="C58" s="13">
        <v>0</v>
      </c>
      <c r="D58" s="13">
        <v>0</v>
      </c>
      <c r="E58" s="13">
        <f t="shared" si="0"/>
        <v>0</v>
      </c>
      <c r="F58" s="13">
        <v>0</v>
      </c>
      <c r="G58" s="13">
        <v>0</v>
      </c>
      <c r="H58" s="13">
        <f t="shared" si="1"/>
        <v>0</v>
      </c>
    </row>
    <row r="59" spans="1:8" x14ac:dyDescent="0.2">
      <c r="A59" s="46">
        <v>7200</v>
      </c>
      <c r="B59" s="9" t="s">
        <v>112</v>
      </c>
      <c r="C59" s="13">
        <v>0</v>
      </c>
      <c r="D59" s="13">
        <v>0</v>
      </c>
      <c r="E59" s="13">
        <f t="shared" si="0"/>
        <v>0</v>
      </c>
      <c r="F59" s="13">
        <v>0</v>
      </c>
      <c r="G59" s="13">
        <v>0</v>
      </c>
      <c r="H59" s="13">
        <f t="shared" si="1"/>
        <v>0</v>
      </c>
    </row>
    <row r="60" spans="1:8" x14ac:dyDescent="0.2">
      <c r="A60" s="46">
        <v>7300</v>
      </c>
      <c r="B60" s="9" t="s">
        <v>113</v>
      </c>
      <c r="C60" s="13">
        <v>0</v>
      </c>
      <c r="D60" s="13">
        <v>0</v>
      </c>
      <c r="E60" s="13">
        <f t="shared" si="0"/>
        <v>0</v>
      </c>
      <c r="F60" s="13">
        <v>0</v>
      </c>
      <c r="G60" s="13">
        <v>0</v>
      </c>
      <c r="H60" s="13">
        <f t="shared" si="1"/>
        <v>0</v>
      </c>
    </row>
    <row r="61" spans="1:8" x14ac:dyDescent="0.2">
      <c r="A61" s="46">
        <v>7400</v>
      </c>
      <c r="B61" s="9" t="s">
        <v>114</v>
      </c>
      <c r="C61" s="13">
        <v>0</v>
      </c>
      <c r="D61" s="13">
        <v>0</v>
      </c>
      <c r="E61" s="13">
        <f t="shared" si="0"/>
        <v>0</v>
      </c>
      <c r="F61" s="13">
        <v>0</v>
      </c>
      <c r="G61" s="13">
        <v>0</v>
      </c>
      <c r="H61" s="13">
        <f t="shared" si="1"/>
        <v>0</v>
      </c>
    </row>
    <row r="62" spans="1:8" x14ac:dyDescent="0.2">
      <c r="A62" s="46">
        <v>7500</v>
      </c>
      <c r="B62" s="9" t="s">
        <v>115</v>
      </c>
      <c r="C62" s="13">
        <v>0</v>
      </c>
      <c r="D62" s="13">
        <v>0</v>
      </c>
      <c r="E62" s="13">
        <f t="shared" si="0"/>
        <v>0</v>
      </c>
      <c r="F62" s="13">
        <v>0</v>
      </c>
      <c r="G62" s="13">
        <v>0</v>
      </c>
      <c r="H62" s="13">
        <f t="shared" si="1"/>
        <v>0</v>
      </c>
    </row>
    <row r="63" spans="1:8" x14ac:dyDescent="0.2">
      <c r="A63" s="46">
        <v>7600</v>
      </c>
      <c r="B63" s="9" t="s">
        <v>116</v>
      </c>
      <c r="C63" s="13">
        <v>0</v>
      </c>
      <c r="D63" s="13">
        <v>0</v>
      </c>
      <c r="E63" s="13">
        <f t="shared" si="0"/>
        <v>0</v>
      </c>
      <c r="F63" s="13">
        <v>0</v>
      </c>
      <c r="G63" s="13">
        <v>0</v>
      </c>
      <c r="H63" s="13">
        <f t="shared" si="1"/>
        <v>0</v>
      </c>
    </row>
    <row r="64" spans="1:8" x14ac:dyDescent="0.2">
      <c r="A64" s="46">
        <v>7900</v>
      </c>
      <c r="B64" s="9" t="s">
        <v>117</v>
      </c>
      <c r="C64" s="13">
        <v>0</v>
      </c>
      <c r="D64" s="13">
        <v>0</v>
      </c>
      <c r="E64" s="13">
        <f t="shared" si="0"/>
        <v>0</v>
      </c>
      <c r="F64" s="13">
        <v>0</v>
      </c>
      <c r="G64" s="13">
        <v>0</v>
      </c>
      <c r="H64" s="13">
        <f t="shared" si="1"/>
        <v>0</v>
      </c>
    </row>
    <row r="65" spans="1:8" x14ac:dyDescent="0.2">
      <c r="A65" s="45" t="s">
        <v>68</v>
      </c>
      <c r="B65" s="5"/>
      <c r="C65" s="13">
        <f>SUM(C66:C68)</f>
        <v>0</v>
      </c>
      <c r="D65" s="13">
        <f>SUM(D66:D68)</f>
        <v>0</v>
      </c>
      <c r="E65" s="13">
        <f t="shared" si="0"/>
        <v>0</v>
      </c>
      <c r="F65" s="13">
        <f>SUM(F66:F68)</f>
        <v>0</v>
      </c>
      <c r="G65" s="13">
        <f>SUM(G66:G68)</f>
        <v>0</v>
      </c>
      <c r="H65" s="13">
        <f t="shared" si="1"/>
        <v>0</v>
      </c>
    </row>
    <row r="66" spans="1:8" x14ac:dyDescent="0.2">
      <c r="A66" s="46">
        <v>8100</v>
      </c>
      <c r="B66" s="9" t="s">
        <v>38</v>
      </c>
      <c r="C66" s="13">
        <v>0</v>
      </c>
      <c r="D66" s="13">
        <v>0</v>
      </c>
      <c r="E66" s="13">
        <f t="shared" si="0"/>
        <v>0</v>
      </c>
      <c r="F66" s="13">
        <v>0</v>
      </c>
      <c r="G66" s="13">
        <v>0</v>
      </c>
      <c r="H66" s="13">
        <f t="shared" si="1"/>
        <v>0</v>
      </c>
    </row>
    <row r="67" spans="1:8" x14ac:dyDescent="0.2">
      <c r="A67" s="46">
        <v>8300</v>
      </c>
      <c r="B67" s="9" t="s">
        <v>39</v>
      </c>
      <c r="C67" s="13">
        <v>0</v>
      </c>
      <c r="D67" s="13">
        <v>0</v>
      </c>
      <c r="E67" s="13">
        <f t="shared" si="0"/>
        <v>0</v>
      </c>
      <c r="F67" s="13">
        <v>0</v>
      </c>
      <c r="G67" s="13">
        <v>0</v>
      </c>
      <c r="H67" s="13">
        <f t="shared" si="1"/>
        <v>0</v>
      </c>
    </row>
    <row r="68" spans="1:8" x14ac:dyDescent="0.2">
      <c r="A68" s="46">
        <v>8500</v>
      </c>
      <c r="B68" s="9" t="s">
        <v>40</v>
      </c>
      <c r="C68" s="13">
        <v>0</v>
      </c>
      <c r="D68" s="13">
        <v>0</v>
      </c>
      <c r="E68" s="13">
        <f t="shared" si="0"/>
        <v>0</v>
      </c>
      <c r="F68" s="13">
        <v>0</v>
      </c>
      <c r="G68" s="13">
        <v>0</v>
      </c>
      <c r="H68" s="13">
        <f t="shared" si="1"/>
        <v>0</v>
      </c>
    </row>
    <row r="69" spans="1:8" x14ac:dyDescent="0.2">
      <c r="A69" s="45" t="s">
        <v>69</v>
      </c>
      <c r="B69" s="5"/>
      <c r="C69" s="13">
        <f>SUM(C70:C76)</f>
        <v>300000</v>
      </c>
      <c r="D69" s="13">
        <f>SUM(D70:D76)</f>
        <v>-125000</v>
      </c>
      <c r="E69" s="13">
        <f t="shared" si="0"/>
        <v>175000</v>
      </c>
      <c r="F69" s="13">
        <f>SUM(F70:F76)</f>
        <v>0</v>
      </c>
      <c r="G69" s="13">
        <f>SUM(G70:G76)</f>
        <v>0</v>
      </c>
      <c r="H69" s="13">
        <f t="shared" si="1"/>
        <v>175000</v>
      </c>
    </row>
    <row r="70" spans="1:8" x14ac:dyDescent="0.2">
      <c r="A70" s="46">
        <v>9100</v>
      </c>
      <c r="B70" s="9" t="s">
        <v>118</v>
      </c>
      <c r="C70" s="13">
        <v>300000</v>
      </c>
      <c r="D70" s="13">
        <v>-125000</v>
      </c>
      <c r="E70" s="13">
        <f t="shared" ref="E70:E76" si="2">C70+D70</f>
        <v>175000</v>
      </c>
      <c r="F70" s="13">
        <v>0</v>
      </c>
      <c r="G70" s="13">
        <v>0</v>
      </c>
      <c r="H70" s="13">
        <f t="shared" ref="H70:H76" si="3">E70-F70</f>
        <v>175000</v>
      </c>
    </row>
    <row r="71" spans="1:8" x14ac:dyDescent="0.2">
      <c r="A71" s="46">
        <v>9200</v>
      </c>
      <c r="B71" s="9" t="s">
        <v>119</v>
      </c>
      <c r="C71" s="13">
        <v>0</v>
      </c>
      <c r="D71" s="13">
        <v>0</v>
      </c>
      <c r="E71" s="13">
        <f t="shared" si="2"/>
        <v>0</v>
      </c>
      <c r="F71" s="13">
        <v>0</v>
      </c>
      <c r="G71" s="13">
        <v>0</v>
      </c>
      <c r="H71" s="13">
        <f t="shared" si="3"/>
        <v>0</v>
      </c>
    </row>
    <row r="72" spans="1:8" x14ac:dyDescent="0.2">
      <c r="A72" s="46">
        <v>9300</v>
      </c>
      <c r="B72" s="9" t="s">
        <v>120</v>
      </c>
      <c r="C72" s="13">
        <v>0</v>
      </c>
      <c r="D72" s="13">
        <v>0</v>
      </c>
      <c r="E72" s="13">
        <f t="shared" si="2"/>
        <v>0</v>
      </c>
      <c r="F72" s="13">
        <v>0</v>
      </c>
      <c r="G72" s="13">
        <v>0</v>
      </c>
      <c r="H72" s="13">
        <f t="shared" si="3"/>
        <v>0</v>
      </c>
    </row>
    <row r="73" spans="1:8" x14ac:dyDescent="0.2">
      <c r="A73" s="46">
        <v>9400</v>
      </c>
      <c r="B73" s="9" t="s">
        <v>121</v>
      </c>
      <c r="C73" s="13">
        <v>0</v>
      </c>
      <c r="D73" s="13">
        <v>0</v>
      </c>
      <c r="E73" s="13">
        <f t="shared" si="2"/>
        <v>0</v>
      </c>
      <c r="F73" s="13">
        <v>0</v>
      </c>
      <c r="G73" s="13">
        <v>0</v>
      </c>
      <c r="H73" s="13">
        <f t="shared" si="3"/>
        <v>0</v>
      </c>
    </row>
    <row r="74" spans="1:8" x14ac:dyDescent="0.2">
      <c r="A74" s="46">
        <v>9500</v>
      </c>
      <c r="B74" s="9" t="s">
        <v>122</v>
      </c>
      <c r="C74" s="13">
        <v>0</v>
      </c>
      <c r="D74" s="13">
        <v>0</v>
      </c>
      <c r="E74" s="13">
        <f t="shared" si="2"/>
        <v>0</v>
      </c>
      <c r="F74" s="13">
        <v>0</v>
      </c>
      <c r="G74" s="13">
        <v>0</v>
      </c>
      <c r="H74" s="13">
        <f t="shared" si="3"/>
        <v>0</v>
      </c>
    </row>
    <row r="75" spans="1:8" x14ac:dyDescent="0.2">
      <c r="A75" s="46">
        <v>9600</v>
      </c>
      <c r="B75" s="9" t="s">
        <v>123</v>
      </c>
      <c r="C75" s="13">
        <v>0</v>
      </c>
      <c r="D75" s="13">
        <v>0</v>
      </c>
      <c r="E75" s="13">
        <f t="shared" si="2"/>
        <v>0</v>
      </c>
      <c r="F75" s="13">
        <v>0</v>
      </c>
      <c r="G75" s="13">
        <v>0</v>
      </c>
      <c r="H75" s="13">
        <f t="shared" si="3"/>
        <v>0</v>
      </c>
    </row>
    <row r="76" spans="1:8" x14ac:dyDescent="0.2">
      <c r="A76" s="46">
        <v>9900</v>
      </c>
      <c r="B76" s="10" t="s">
        <v>124</v>
      </c>
      <c r="C76" s="14">
        <v>0</v>
      </c>
      <c r="D76" s="14">
        <v>0</v>
      </c>
      <c r="E76" s="14">
        <f t="shared" si="2"/>
        <v>0</v>
      </c>
      <c r="F76" s="14">
        <v>0</v>
      </c>
      <c r="G76" s="14">
        <v>0</v>
      </c>
      <c r="H76" s="14">
        <f t="shared" si="3"/>
        <v>0</v>
      </c>
    </row>
    <row r="77" spans="1:8" x14ac:dyDescent="0.2">
      <c r="A77" s="6"/>
      <c r="B77" s="11" t="s">
        <v>53</v>
      </c>
      <c r="C77" s="15">
        <f t="shared" ref="C77:H77" si="4">SUM(C5+C13+C23+C33+C43+C53+C57+C65+C69)</f>
        <v>20563309.84</v>
      </c>
      <c r="D77" s="15">
        <f t="shared" si="4"/>
        <v>1051920.18</v>
      </c>
      <c r="E77" s="15">
        <f t="shared" si="4"/>
        <v>21615230.02</v>
      </c>
      <c r="F77" s="15">
        <f t="shared" si="4"/>
        <v>16610663.119999999</v>
      </c>
      <c r="G77" s="15">
        <f t="shared" si="4"/>
        <v>14500512.050000001</v>
      </c>
      <c r="H77" s="15">
        <f t="shared" si="4"/>
        <v>5004566.9000000013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7" t="s">
        <v>129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54</v>
      </c>
      <c r="B2" s="53"/>
      <c r="C2" s="47" t="s">
        <v>60</v>
      </c>
      <c r="D2" s="48"/>
      <c r="E2" s="48"/>
      <c r="F2" s="48"/>
      <c r="G2" s="49"/>
      <c r="H2" s="50" t="s">
        <v>59</v>
      </c>
    </row>
    <row r="3" spans="1:8" ht="24.95" customHeight="1" x14ac:dyDescent="0.2">
      <c r="A3" s="54"/>
      <c r="B3" s="55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1"/>
    </row>
    <row r="4" spans="1:8" x14ac:dyDescent="0.2">
      <c r="A4" s="56"/>
      <c r="B4" s="57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3"/>
      <c r="B5" s="16"/>
      <c r="C5" s="19"/>
      <c r="D5" s="19"/>
      <c r="E5" s="19"/>
      <c r="F5" s="19"/>
      <c r="G5" s="19"/>
      <c r="H5" s="19"/>
    </row>
    <row r="6" spans="1:8" x14ac:dyDescent="0.2">
      <c r="A6" s="3"/>
      <c r="B6" s="16" t="s">
        <v>0</v>
      </c>
      <c r="C6" s="13">
        <v>23691830</v>
      </c>
      <c r="D6" s="13">
        <v>764797.05</v>
      </c>
      <c r="E6" s="13">
        <f>C6+D6</f>
        <v>24456627.050000001</v>
      </c>
      <c r="F6" s="13">
        <v>18507117.18</v>
      </c>
      <c r="G6" s="13">
        <v>17135049.91</v>
      </c>
      <c r="H6" s="13">
        <f>E6-F6</f>
        <v>5949509.870000001</v>
      </c>
    </row>
    <row r="7" spans="1:8" x14ac:dyDescent="0.2">
      <c r="A7" s="3"/>
      <c r="B7" s="16"/>
      <c r="C7" s="13"/>
      <c r="D7" s="13"/>
      <c r="E7" s="13"/>
      <c r="F7" s="13"/>
      <c r="G7" s="13"/>
      <c r="H7" s="13"/>
    </row>
    <row r="8" spans="1:8" x14ac:dyDescent="0.2">
      <c r="A8" s="3"/>
      <c r="B8" s="16" t="s">
        <v>1</v>
      </c>
      <c r="C8" s="13">
        <v>1630000</v>
      </c>
      <c r="D8" s="13">
        <v>-639797.05000000005</v>
      </c>
      <c r="E8" s="13">
        <f>C8+D8</f>
        <v>990202.95</v>
      </c>
      <c r="F8" s="13">
        <v>653944.75</v>
      </c>
      <c r="G8" s="13">
        <v>653944.75</v>
      </c>
      <c r="H8" s="13">
        <f>E8-F8</f>
        <v>336258.19999999995</v>
      </c>
    </row>
    <row r="9" spans="1:8" x14ac:dyDescent="0.2">
      <c r="A9" s="3"/>
      <c r="B9" s="16"/>
      <c r="C9" s="13"/>
      <c r="D9" s="13"/>
      <c r="E9" s="13"/>
      <c r="F9" s="13"/>
      <c r="G9" s="13"/>
      <c r="H9" s="13"/>
    </row>
    <row r="10" spans="1:8" x14ac:dyDescent="0.2">
      <c r="A10" s="3"/>
      <c r="B10" s="16" t="s">
        <v>2</v>
      </c>
      <c r="C10" s="13">
        <v>300000</v>
      </c>
      <c r="D10" s="13">
        <v>-125000</v>
      </c>
      <c r="E10" s="13">
        <f>C10+D10</f>
        <v>175000</v>
      </c>
      <c r="F10" s="13">
        <v>0</v>
      </c>
      <c r="G10" s="13">
        <v>0</v>
      </c>
      <c r="H10" s="13">
        <f>E10-F10</f>
        <v>175000</v>
      </c>
    </row>
    <row r="11" spans="1:8" x14ac:dyDescent="0.2">
      <c r="A11" s="3"/>
      <c r="B11" s="16"/>
      <c r="C11" s="13"/>
      <c r="D11" s="13"/>
      <c r="E11" s="13"/>
      <c r="F11" s="13"/>
      <c r="G11" s="13"/>
      <c r="H11" s="13"/>
    </row>
    <row r="12" spans="1:8" x14ac:dyDescent="0.2">
      <c r="A12" s="3"/>
      <c r="B12" s="16" t="s">
        <v>41</v>
      </c>
      <c r="C12" s="13">
        <v>0</v>
      </c>
      <c r="D12" s="13">
        <v>0</v>
      </c>
      <c r="E12" s="13">
        <f>C12+D12</f>
        <v>0</v>
      </c>
      <c r="F12" s="13">
        <v>0</v>
      </c>
      <c r="G12" s="13">
        <v>0</v>
      </c>
      <c r="H12" s="13">
        <f>E12-F12</f>
        <v>0</v>
      </c>
    </row>
    <row r="13" spans="1:8" x14ac:dyDescent="0.2">
      <c r="A13" s="3"/>
      <c r="B13" s="16"/>
      <c r="C13" s="13"/>
      <c r="D13" s="13"/>
      <c r="E13" s="13"/>
      <c r="F13" s="13"/>
      <c r="G13" s="13"/>
      <c r="H13" s="13"/>
    </row>
    <row r="14" spans="1:8" x14ac:dyDescent="0.2">
      <c r="A14" s="3"/>
      <c r="B14" s="16" t="s">
        <v>38</v>
      </c>
      <c r="C14" s="13">
        <v>0</v>
      </c>
      <c r="D14" s="13">
        <v>0</v>
      </c>
      <c r="E14" s="13">
        <f>C14+D14</f>
        <v>0</v>
      </c>
      <c r="F14" s="13">
        <v>0</v>
      </c>
      <c r="G14" s="13">
        <v>0</v>
      </c>
      <c r="H14" s="13">
        <f>E14-F14</f>
        <v>0</v>
      </c>
    </row>
    <row r="15" spans="1:8" x14ac:dyDescent="0.2">
      <c r="A15" s="4"/>
      <c r="B15" s="17"/>
      <c r="C15" s="14"/>
      <c r="D15" s="14"/>
      <c r="E15" s="14"/>
      <c r="F15" s="14"/>
      <c r="G15" s="14"/>
      <c r="H15" s="14"/>
    </row>
    <row r="16" spans="1:8" x14ac:dyDescent="0.2">
      <c r="A16" s="18"/>
      <c r="B16" s="11" t="s">
        <v>53</v>
      </c>
      <c r="C16" s="15">
        <f>SUM(C6+C8+C10+C12+C14)</f>
        <v>25621830</v>
      </c>
      <c r="D16" s="15">
        <f>SUM(D6+D8+D10+D12+D14)</f>
        <v>0</v>
      </c>
      <c r="E16" s="15">
        <f>SUM(E6+E8+E10+E12+E14)</f>
        <v>25621830</v>
      </c>
      <c r="F16" s="15">
        <f t="shared" ref="F16:H16" si="0">SUM(F6+F8+F10+F12+F14)</f>
        <v>19161061.93</v>
      </c>
      <c r="G16" s="15">
        <f t="shared" si="0"/>
        <v>17788994.66</v>
      </c>
      <c r="H16" s="15">
        <f t="shared" si="0"/>
        <v>6460768.0700000012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showGridLines="0" workbookViewId="0">
      <selection activeCell="A15" sqref="A15:J1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47" t="s">
        <v>139</v>
      </c>
      <c r="B1" s="48"/>
      <c r="C1" s="48"/>
      <c r="D1" s="48"/>
      <c r="E1" s="48"/>
      <c r="F1" s="48"/>
      <c r="G1" s="48"/>
      <c r="H1" s="49"/>
    </row>
    <row r="2" spans="1:8" x14ac:dyDescent="0.2">
      <c r="B2" s="25"/>
      <c r="C2" s="25"/>
      <c r="D2" s="25"/>
      <c r="E2" s="25"/>
      <c r="F2" s="25"/>
      <c r="G2" s="25"/>
      <c r="H2" s="25"/>
    </row>
    <row r="3" spans="1:8" x14ac:dyDescent="0.2">
      <c r="A3" s="52" t="s">
        <v>54</v>
      </c>
      <c r="B3" s="53"/>
      <c r="C3" s="47" t="s">
        <v>60</v>
      </c>
      <c r="D3" s="48"/>
      <c r="E3" s="48"/>
      <c r="F3" s="48"/>
      <c r="G3" s="49"/>
      <c r="H3" s="50" t="s">
        <v>59</v>
      </c>
    </row>
    <row r="4" spans="1:8" ht="24.95" customHeight="1" x14ac:dyDescent="0.2">
      <c r="A4" s="54"/>
      <c r="B4" s="55"/>
      <c r="C4" s="7" t="s">
        <v>55</v>
      </c>
      <c r="D4" s="7" t="s">
        <v>125</v>
      </c>
      <c r="E4" s="7" t="s">
        <v>56</v>
      </c>
      <c r="F4" s="7" t="s">
        <v>57</v>
      </c>
      <c r="G4" s="7" t="s">
        <v>58</v>
      </c>
      <c r="H4" s="51"/>
    </row>
    <row r="5" spans="1:8" x14ac:dyDescent="0.2">
      <c r="A5" s="56"/>
      <c r="B5" s="57"/>
      <c r="C5" s="8">
        <v>1</v>
      </c>
      <c r="D5" s="8">
        <v>2</v>
      </c>
      <c r="E5" s="8" t="s">
        <v>126</v>
      </c>
      <c r="F5" s="8">
        <v>4</v>
      </c>
      <c r="G5" s="8">
        <v>5</v>
      </c>
      <c r="H5" s="8" t="s">
        <v>127</v>
      </c>
    </row>
    <row r="6" spans="1:8" x14ac:dyDescent="0.2">
      <c r="A6" s="26"/>
      <c r="B6" s="22"/>
      <c r="C6" s="34"/>
      <c r="D6" s="34"/>
      <c r="E6" s="34"/>
      <c r="F6" s="34"/>
      <c r="G6" s="34"/>
      <c r="H6" s="34"/>
    </row>
    <row r="7" spans="1:8" x14ac:dyDescent="0.2">
      <c r="A7" s="2" t="s">
        <v>130</v>
      </c>
      <c r="B7" s="20"/>
      <c r="C7" s="13">
        <v>2143829.88</v>
      </c>
      <c r="D7" s="13">
        <v>-402697.2</v>
      </c>
      <c r="E7" s="13">
        <f>C7+D7</f>
        <v>1741132.68</v>
      </c>
      <c r="F7" s="13">
        <v>1135495.6599999999</v>
      </c>
      <c r="G7" s="13">
        <v>1023504.31</v>
      </c>
      <c r="H7" s="13">
        <f>E7-F7</f>
        <v>605637.02</v>
      </c>
    </row>
    <row r="8" spans="1:8" x14ac:dyDescent="0.2">
      <c r="A8" s="2" t="s">
        <v>131</v>
      </c>
      <c r="B8" s="20"/>
      <c r="C8" s="13">
        <v>3333615.1</v>
      </c>
      <c r="D8" s="13">
        <v>-499655.95</v>
      </c>
      <c r="E8" s="13">
        <f t="shared" ref="E8:E13" si="0">C8+D8</f>
        <v>2833959.15</v>
      </c>
      <c r="F8" s="13">
        <v>1600618.81</v>
      </c>
      <c r="G8" s="13">
        <v>1531162.69</v>
      </c>
      <c r="H8" s="13">
        <f t="shared" ref="H8:H13" si="1">E8-F8</f>
        <v>1233340.3399999999</v>
      </c>
    </row>
    <row r="9" spans="1:8" x14ac:dyDescent="0.2">
      <c r="A9" s="2" t="s">
        <v>132</v>
      </c>
      <c r="B9" s="20"/>
      <c r="C9" s="13">
        <v>248642.67</v>
      </c>
      <c r="D9" s="13">
        <v>14894.56</v>
      </c>
      <c r="E9" s="13">
        <f t="shared" si="0"/>
        <v>263537.23000000004</v>
      </c>
      <c r="F9" s="13">
        <v>210230.34</v>
      </c>
      <c r="G9" s="13">
        <v>205391.38</v>
      </c>
      <c r="H9" s="13">
        <f t="shared" si="1"/>
        <v>53306.890000000043</v>
      </c>
    </row>
    <row r="10" spans="1:8" x14ac:dyDescent="0.2">
      <c r="A10" s="2" t="s">
        <v>133</v>
      </c>
      <c r="B10" s="20"/>
      <c r="C10" s="13">
        <v>4584843.0599999996</v>
      </c>
      <c r="D10" s="13">
        <v>-940880.49</v>
      </c>
      <c r="E10" s="13">
        <f t="shared" si="0"/>
        <v>3643962.5699999994</v>
      </c>
      <c r="F10" s="13">
        <v>2575880.13</v>
      </c>
      <c r="G10" s="13">
        <v>2403779.64</v>
      </c>
      <c r="H10" s="13">
        <f t="shared" si="1"/>
        <v>1068082.4399999995</v>
      </c>
    </row>
    <row r="11" spans="1:8" x14ac:dyDescent="0.2">
      <c r="A11" s="2" t="s">
        <v>134</v>
      </c>
      <c r="B11" s="20"/>
      <c r="C11" s="13">
        <v>862090.1</v>
      </c>
      <c r="D11" s="13">
        <v>67635.28</v>
      </c>
      <c r="E11" s="13">
        <f t="shared" si="0"/>
        <v>929725.38</v>
      </c>
      <c r="F11" s="13">
        <v>527879.02</v>
      </c>
      <c r="G11" s="13">
        <v>483454.52</v>
      </c>
      <c r="H11" s="13">
        <f t="shared" si="1"/>
        <v>401846.36</v>
      </c>
    </row>
    <row r="12" spans="1:8" x14ac:dyDescent="0.2">
      <c r="A12" s="2" t="s">
        <v>135</v>
      </c>
      <c r="B12" s="20"/>
      <c r="C12" s="13">
        <v>7609099.8399999999</v>
      </c>
      <c r="D12" s="13">
        <v>1996641.02</v>
      </c>
      <c r="E12" s="13">
        <f t="shared" si="0"/>
        <v>9605740.8599999994</v>
      </c>
      <c r="F12" s="13">
        <v>8100565.2699999996</v>
      </c>
      <c r="G12" s="13">
        <v>7375296.1799999997</v>
      </c>
      <c r="H12" s="13">
        <f t="shared" si="1"/>
        <v>1505175.5899999999</v>
      </c>
    </row>
    <row r="13" spans="1:8" x14ac:dyDescent="0.2">
      <c r="A13" s="2" t="s">
        <v>136</v>
      </c>
      <c r="B13" s="20"/>
      <c r="C13" s="13">
        <v>2994395.18</v>
      </c>
      <c r="D13" s="13">
        <v>-507572.07</v>
      </c>
      <c r="E13" s="13">
        <f t="shared" si="0"/>
        <v>2486823.1100000003</v>
      </c>
      <c r="F13" s="13">
        <v>1824726.64</v>
      </c>
      <c r="G13" s="13">
        <v>1694557.95</v>
      </c>
      <c r="H13" s="13">
        <f t="shared" si="1"/>
        <v>662096.47000000044</v>
      </c>
    </row>
    <row r="14" spans="1:8" x14ac:dyDescent="0.2">
      <c r="A14" s="2" t="s">
        <v>137</v>
      </c>
      <c r="B14" s="20"/>
      <c r="C14" s="13">
        <v>3077162.87</v>
      </c>
      <c r="D14" s="13">
        <v>95427.14</v>
      </c>
      <c r="E14" s="13">
        <f t="shared" ref="E14" si="2">C14+D14</f>
        <v>3172590.0100000002</v>
      </c>
      <c r="F14" s="13">
        <v>2396617.86</v>
      </c>
      <c r="G14" s="13">
        <v>2312251.71</v>
      </c>
      <c r="H14" s="13">
        <f t="shared" ref="H14" si="3">E14-F14</f>
        <v>775972.15000000037</v>
      </c>
    </row>
    <row r="15" spans="1:8" x14ac:dyDescent="0.2">
      <c r="A15" s="2" t="s">
        <v>138</v>
      </c>
      <c r="B15" s="20"/>
      <c r="C15" s="13">
        <v>768151.3</v>
      </c>
      <c r="D15" s="13">
        <v>176207.71</v>
      </c>
      <c r="E15" s="13">
        <f t="shared" ref="E15" si="4">C15+D15</f>
        <v>944359.01</v>
      </c>
      <c r="F15" s="13">
        <v>789048.2</v>
      </c>
      <c r="G15" s="13">
        <v>759596.28</v>
      </c>
      <c r="H15" s="13">
        <f t="shared" ref="H15" si="5">E15-F15</f>
        <v>155310.81000000006</v>
      </c>
    </row>
    <row r="16" spans="1:8" x14ac:dyDescent="0.2">
      <c r="A16" s="2"/>
      <c r="B16" s="20"/>
      <c r="C16" s="13"/>
      <c r="D16" s="13"/>
      <c r="E16" s="13"/>
      <c r="F16" s="13"/>
      <c r="G16" s="13"/>
      <c r="H16" s="13"/>
    </row>
    <row r="17" spans="1:8" x14ac:dyDescent="0.2">
      <c r="A17" s="2"/>
      <c r="B17" s="23"/>
      <c r="C17" s="14"/>
      <c r="D17" s="14"/>
      <c r="E17" s="14"/>
      <c r="F17" s="14"/>
      <c r="G17" s="14"/>
      <c r="H17" s="14"/>
    </row>
    <row r="18" spans="1:8" x14ac:dyDescent="0.2">
      <c r="A18" s="24"/>
      <c r="B18" s="44" t="s">
        <v>53</v>
      </c>
      <c r="C18" s="21">
        <f t="shared" ref="C18:H18" si="6">SUM(C7:C17)</f>
        <v>25621830</v>
      </c>
      <c r="D18" s="21">
        <f t="shared" si="6"/>
        <v>0</v>
      </c>
      <c r="E18" s="21">
        <f t="shared" si="6"/>
        <v>25621830</v>
      </c>
      <c r="F18" s="21">
        <f t="shared" si="6"/>
        <v>19161061.93</v>
      </c>
      <c r="G18" s="21">
        <f t="shared" si="6"/>
        <v>17788994.66</v>
      </c>
      <c r="H18" s="21">
        <f t="shared" si="6"/>
        <v>6460768.0700000003</v>
      </c>
    </row>
    <row r="21" spans="1:8" ht="45" customHeight="1" x14ac:dyDescent="0.2">
      <c r="A21" s="47" t="s">
        <v>140</v>
      </c>
      <c r="B21" s="48"/>
      <c r="C21" s="48"/>
      <c r="D21" s="48"/>
      <c r="E21" s="48"/>
      <c r="F21" s="48"/>
      <c r="G21" s="48"/>
      <c r="H21" s="49"/>
    </row>
    <row r="23" spans="1:8" x14ac:dyDescent="0.2">
      <c r="A23" s="52" t="s">
        <v>54</v>
      </c>
      <c r="B23" s="53"/>
      <c r="C23" s="47" t="s">
        <v>60</v>
      </c>
      <c r="D23" s="48"/>
      <c r="E23" s="48"/>
      <c r="F23" s="48"/>
      <c r="G23" s="49"/>
      <c r="H23" s="50" t="s">
        <v>59</v>
      </c>
    </row>
    <row r="24" spans="1:8" ht="22.5" x14ac:dyDescent="0.2">
      <c r="A24" s="54"/>
      <c r="B24" s="55"/>
      <c r="C24" s="7" t="s">
        <v>55</v>
      </c>
      <c r="D24" s="7" t="s">
        <v>125</v>
      </c>
      <c r="E24" s="7" t="s">
        <v>56</v>
      </c>
      <c r="F24" s="7" t="s">
        <v>57</v>
      </c>
      <c r="G24" s="7" t="s">
        <v>58</v>
      </c>
      <c r="H24" s="51"/>
    </row>
    <row r="25" spans="1:8" x14ac:dyDescent="0.2">
      <c r="A25" s="56"/>
      <c r="B25" s="57"/>
      <c r="C25" s="8">
        <v>1</v>
      </c>
      <c r="D25" s="8">
        <v>2</v>
      </c>
      <c r="E25" s="8" t="s">
        <v>126</v>
      </c>
      <c r="F25" s="8">
        <v>4</v>
      </c>
      <c r="G25" s="8">
        <v>5</v>
      </c>
      <c r="H25" s="8" t="s">
        <v>127</v>
      </c>
    </row>
    <row r="26" spans="1:8" x14ac:dyDescent="0.2">
      <c r="A26" s="26"/>
      <c r="B26" s="27"/>
      <c r="C26" s="31"/>
      <c r="D26" s="31"/>
      <c r="E26" s="31"/>
      <c r="F26" s="31"/>
      <c r="G26" s="31"/>
      <c r="H26" s="31"/>
    </row>
    <row r="27" spans="1:8" x14ac:dyDescent="0.2">
      <c r="A27" s="2" t="s">
        <v>8</v>
      </c>
      <c r="C27" s="32">
        <v>0</v>
      </c>
      <c r="D27" s="32">
        <v>0</v>
      </c>
      <c r="E27" s="32">
        <f>C27+D27</f>
        <v>0</v>
      </c>
      <c r="F27" s="32">
        <v>0</v>
      </c>
      <c r="G27" s="32">
        <v>0</v>
      </c>
      <c r="H27" s="32">
        <f>E27-F27</f>
        <v>0</v>
      </c>
    </row>
    <row r="28" spans="1:8" x14ac:dyDescent="0.2">
      <c r="A28" s="2" t="s">
        <v>9</v>
      </c>
      <c r="C28" s="32">
        <v>0</v>
      </c>
      <c r="D28" s="32">
        <v>0</v>
      </c>
      <c r="E28" s="32">
        <f t="shared" ref="E28:E30" si="7">C28+D28</f>
        <v>0</v>
      </c>
      <c r="F28" s="32">
        <v>0</v>
      </c>
      <c r="G28" s="32">
        <v>0</v>
      </c>
      <c r="H28" s="32">
        <f t="shared" ref="H28:H30" si="8">E28-F28</f>
        <v>0</v>
      </c>
    </row>
    <row r="29" spans="1:8" x14ac:dyDescent="0.2">
      <c r="A29" s="2" t="s">
        <v>10</v>
      </c>
      <c r="C29" s="32">
        <v>0</v>
      </c>
      <c r="D29" s="32">
        <v>0</v>
      </c>
      <c r="E29" s="32">
        <f t="shared" si="7"/>
        <v>0</v>
      </c>
      <c r="F29" s="32">
        <v>0</v>
      </c>
      <c r="G29" s="32">
        <v>0</v>
      </c>
      <c r="H29" s="32">
        <f t="shared" si="8"/>
        <v>0</v>
      </c>
    </row>
    <row r="30" spans="1:8" x14ac:dyDescent="0.2">
      <c r="A30" s="2" t="s">
        <v>11</v>
      </c>
      <c r="C30" s="32">
        <v>0</v>
      </c>
      <c r="D30" s="32">
        <v>0</v>
      </c>
      <c r="E30" s="32">
        <f t="shared" si="7"/>
        <v>0</v>
      </c>
      <c r="F30" s="32">
        <v>0</v>
      </c>
      <c r="G30" s="32">
        <v>0</v>
      </c>
      <c r="H30" s="32">
        <f t="shared" si="8"/>
        <v>0</v>
      </c>
    </row>
    <row r="31" spans="1:8" x14ac:dyDescent="0.2">
      <c r="A31" s="2"/>
      <c r="C31" s="33"/>
      <c r="D31" s="33"/>
      <c r="E31" s="33"/>
      <c r="F31" s="33"/>
      <c r="G31" s="33"/>
      <c r="H31" s="33"/>
    </row>
    <row r="32" spans="1:8" x14ac:dyDescent="0.2">
      <c r="A32" s="24"/>
      <c r="B32" s="44" t="s">
        <v>53</v>
      </c>
      <c r="C32" s="21">
        <f>SUM(C27:C31)</f>
        <v>0</v>
      </c>
      <c r="D32" s="21">
        <f>SUM(D27:D31)</f>
        <v>0</v>
      </c>
      <c r="E32" s="21">
        <f>SUM(E27:E30)</f>
        <v>0</v>
      </c>
      <c r="F32" s="21">
        <f>SUM(F27:F30)</f>
        <v>0</v>
      </c>
      <c r="G32" s="21">
        <f>SUM(G27:G30)</f>
        <v>0</v>
      </c>
      <c r="H32" s="21">
        <f>SUM(H27:H30)</f>
        <v>0</v>
      </c>
    </row>
    <row r="35" spans="1:8" ht="45" customHeight="1" x14ac:dyDescent="0.2">
      <c r="A35" s="47" t="s">
        <v>141</v>
      </c>
      <c r="B35" s="48"/>
      <c r="C35" s="48"/>
      <c r="D35" s="48"/>
      <c r="E35" s="48"/>
      <c r="F35" s="48"/>
      <c r="G35" s="48"/>
      <c r="H35" s="49"/>
    </row>
    <row r="36" spans="1:8" x14ac:dyDescent="0.2">
      <c r="A36" s="52" t="s">
        <v>54</v>
      </c>
      <c r="B36" s="53"/>
      <c r="C36" s="47" t="s">
        <v>60</v>
      </c>
      <c r="D36" s="48"/>
      <c r="E36" s="48"/>
      <c r="F36" s="48"/>
      <c r="G36" s="49"/>
      <c r="H36" s="50" t="s">
        <v>59</v>
      </c>
    </row>
    <row r="37" spans="1:8" ht="22.5" x14ac:dyDescent="0.2">
      <c r="A37" s="54"/>
      <c r="B37" s="55"/>
      <c r="C37" s="7" t="s">
        <v>55</v>
      </c>
      <c r="D37" s="7" t="s">
        <v>125</v>
      </c>
      <c r="E37" s="7" t="s">
        <v>56</v>
      </c>
      <c r="F37" s="7" t="s">
        <v>57</v>
      </c>
      <c r="G37" s="7" t="s">
        <v>58</v>
      </c>
      <c r="H37" s="51"/>
    </row>
    <row r="38" spans="1:8" x14ac:dyDescent="0.2">
      <c r="A38" s="56"/>
      <c r="B38" s="57"/>
      <c r="C38" s="8">
        <v>1</v>
      </c>
      <c r="D38" s="8">
        <v>2</v>
      </c>
      <c r="E38" s="8" t="s">
        <v>126</v>
      </c>
      <c r="F38" s="8">
        <v>4</v>
      </c>
      <c r="G38" s="8">
        <v>5</v>
      </c>
      <c r="H38" s="8" t="s">
        <v>127</v>
      </c>
    </row>
    <row r="39" spans="1:8" x14ac:dyDescent="0.2">
      <c r="A39" s="26"/>
      <c r="B39" s="27"/>
      <c r="C39" s="31"/>
      <c r="D39" s="31"/>
      <c r="E39" s="31"/>
      <c r="F39" s="31"/>
      <c r="G39" s="31"/>
      <c r="H39" s="31"/>
    </row>
    <row r="40" spans="1:8" ht="22.5" x14ac:dyDescent="0.2">
      <c r="A40" s="2"/>
      <c r="B40" s="29" t="s">
        <v>13</v>
      </c>
      <c r="C40" s="32">
        <v>0</v>
      </c>
      <c r="D40" s="32">
        <v>0</v>
      </c>
      <c r="E40" s="32">
        <f>C40+D40</f>
        <v>0</v>
      </c>
      <c r="F40" s="32">
        <v>0</v>
      </c>
      <c r="G40" s="32">
        <v>0</v>
      </c>
      <c r="H40" s="32">
        <f>E40-F40</f>
        <v>0</v>
      </c>
    </row>
    <row r="41" spans="1:8" x14ac:dyDescent="0.2">
      <c r="A41" s="2"/>
      <c r="B41" s="29"/>
      <c r="C41" s="32"/>
      <c r="D41" s="32"/>
      <c r="E41" s="32"/>
      <c r="F41" s="32"/>
      <c r="G41" s="32"/>
      <c r="H41" s="32"/>
    </row>
    <row r="42" spans="1:8" x14ac:dyDescent="0.2">
      <c r="A42" s="2"/>
      <c r="B42" s="29" t="s">
        <v>12</v>
      </c>
      <c r="C42" s="32">
        <v>0</v>
      </c>
      <c r="D42" s="32">
        <v>0</v>
      </c>
      <c r="E42" s="32">
        <f>C42+D42</f>
        <v>0</v>
      </c>
      <c r="F42" s="32">
        <v>0</v>
      </c>
      <c r="G42" s="32">
        <v>0</v>
      </c>
      <c r="H42" s="32">
        <f>E42-F42</f>
        <v>0</v>
      </c>
    </row>
    <row r="43" spans="1:8" x14ac:dyDescent="0.2">
      <c r="A43" s="2"/>
      <c r="B43" s="29"/>
      <c r="C43" s="32"/>
      <c r="D43" s="32"/>
      <c r="E43" s="32"/>
      <c r="F43" s="32"/>
      <c r="G43" s="32"/>
      <c r="H43" s="32"/>
    </row>
    <row r="44" spans="1:8" ht="22.5" x14ac:dyDescent="0.2">
      <c r="A44" s="2"/>
      <c r="B44" s="29" t="s">
        <v>14</v>
      </c>
      <c r="C44" s="32">
        <v>0</v>
      </c>
      <c r="D44" s="32">
        <v>0</v>
      </c>
      <c r="E44" s="32">
        <f>C44+D44</f>
        <v>0</v>
      </c>
      <c r="F44" s="32">
        <v>0</v>
      </c>
      <c r="G44" s="32">
        <v>0</v>
      </c>
      <c r="H44" s="32">
        <f>E44-F44</f>
        <v>0</v>
      </c>
    </row>
    <row r="45" spans="1:8" x14ac:dyDescent="0.2">
      <c r="A45" s="2"/>
      <c r="B45" s="29"/>
      <c r="C45" s="32"/>
      <c r="D45" s="32"/>
      <c r="E45" s="32"/>
      <c r="F45" s="32"/>
      <c r="G45" s="32"/>
      <c r="H45" s="32"/>
    </row>
    <row r="46" spans="1:8" ht="22.5" x14ac:dyDescent="0.2">
      <c r="A46" s="2"/>
      <c r="B46" s="29" t="s">
        <v>26</v>
      </c>
      <c r="C46" s="32">
        <v>0</v>
      </c>
      <c r="D46" s="32">
        <v>0</v>
      </c>
      <c r="E46" s="32">
        <f>C46+D46</f>
        <v>0</v>
      </c>
      <c r="F46" s="32">
        <v>0</v>
      </c>
      <c r="G46" s="32">
        <v>0</v>
      </c>
      <c r="H46" s="32">
        <f>E46-F46</f>
        <v>0</v>
      </c>
    </row>
    <row r="47" spans="1:8" x14ac:dyDescent="0.2">
      <c r="A47" s="2"/>
      <c r="B47" s="29"/>
      <c r="C47" s="32"/>
      <c r="D47" s="32"/>
      <c r="E47" s="32"/>
      <c r="F47" s="32"/>
      <c r="G47" s="32"/>
      <c r="H47" s="32"/>
    </row>
    <row r="48" spans="1:8" ht="22.5" x14ac:dyDescent="0.2">
      <c r="A48" s="2"/>
      <c r="B48" s="29" t="s">
        <v>27</v>
      </c>
      <c r="C48" s="32">
        <v>0</v>
      </c>
      <c r="D48" s="32">
        <v>0</v>
      </c>
      <c r="E48" s="32">
        <f>C48+D48</f>
        <v>0</v>
      </c>
      <c r="F48" s="32">
        <v>0</v>
      </c>
      <c r="G48" s="32">
        <v>0</v>
      </c>
      <c r="H48" s="32">
        <f>E48-F48</f>
        <v>0</v>
      </c>
    </row>
    <row r="49" spans="1:8" x14ac:dyDescent="0.2">
      <c r="A49" s="2"/>
      <c r="B49" s="29"/>
      <c r="C49" s="32"/>
      <c r="D49" s="32"/>
      <c r="E49" s="32"/>
      <c r="F49" s="32"/>
      <c r="G49" s="32"/>
      <c r="H49" s="32"/>
    </row>
    <row r="50" spans="1:8" ht="22.5" x14ac:dyDescent="0.2">
      <c r="A50" s="2"/>
      <c r="B50" s="29" t="s">
        <v>34</v>
      </c>
      <c r="C50" s="32">
        <v>0</v>
      </c>
      <c r="D50" s="32">
        <v>0</v>
      </c>
      <c r="E50" s="32">
        <f>C50+D50</f>
        <v>0</v>
      </c>
      <c r="F50" s="32">
        <v>0</v>
      </c>
      <c r="G50" s="32">
        <v>0</v>
      </c>
      <c r="H50" s="32">
        <f>E50-F50</f>
        <v>0</v>
      </c>
    </row>
    <row r="51" spans="1:8" x14ac:dyDescent="0.2">
      <c r="A51" s="2"/>
      <c r="B51" s="29"/>
      <c r="C51" s="32"/>
      <c r="D51" s="32"/>
      <c r="E51" s="32"/>
      <c r="F51" s="32"/>
      <c r="G51" s="32"/>
      <c r="H51" s="32"/>
    </row>
    <row r="52" spans="1:8" x14ac:dyDescent="0.2">
      <c r="A52" s="2"/>
      <c r="B52" s="29" t="s">
        <v>15</v>
      </c>
      <c r="C52" s="32">
        <v>0</v>
      </c>
      <c r="D52" s="32">
        <v>0</v>
      </c>
      <c r="E52" s="32">
        <f>C52+D52</f>
        <v>0</v>
      </c>
      <c r="F52" s="32">
        <v>0</v>
      </c>
      <c r="G52" s="32">
        <v>0</v>
      </c>
      <c r="H52" s="32">
        <f>E52-F52</f>
        <v>0</v>
      </c>
    </row>
    <row r="53" spans="1:8" x14ac:dyDescent="0.2">
      <c r="A53" s="28"/>
      <c r="B53" s="30"/>
      <c r="C53" s="33"/>
      <c r="D53" s="33"/>
      <c r="E53" s="33"/>
      <c r="F53" s="33"/>
      <c r="G53" s="33"/>
      <c r="H53" s="33"/>
    </row>
    <row r="54" spans="1:8" x14ac:dyDescent="0.2">
      <c r="A54" s="24"/>
      <c r="B54" s="44" t="s">
        <v>53</v>
      </c>
      <c r="C54" s="21">
        <f t="shared" ref="C54:H54" si="9">SUM(C40:C52)</f>
        <v>0</v>
      </c>
      <c r="D54" s="21">
        <f t="shared" si="9"/>
        <v>0</v>
      </c>
      <c r="E54" s="21">
        <f t="shared" si="9"/>
        <v>0</v>
      </c>
      <c r="F54" s="21">
        <f t="shared" si="9"/>
        <v>0</v>
      </c>
      <c r="G54" s="21">
        <f t="shared" si="9"/>
        <v>0</v>
      </c>
      <c r="H54" s="21">
        <f t="shared" si="9"/>
        <v>0</v>
      </c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47" t="s">
        <v>142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54</v>
      </c>
      <c r="B2" s="53"/>
      <c r="C2" s="47" t="s">
        <v>60</v>
      </c>
      <c r="D2" s="48"/>
      <c r="E2" s="48"/>
      <c r="F2" s="48"/>
      <c r="G2" s="49"/>
      <c r="H2" s="50" t="s">
        <v>59</v>
      </c>
    </row>
    <row r="3" spans="1:8" ht="24.95" customHeight="1" x14ac:dyDescent="0.2">
      <c r="A3" s="54"/>
      <c r="B3" s="55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1"/>
    </row>
    <row r="4" spans="1:8" x14ac:dyDescent="0.2">
      <c r="A4" s="56"/>
      <c r="B4" s="57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41"/>
      <c r="B5" s="42"/>
      <c r="C5" s="12"/>
      <c r="D5" s="12"/>
      <c r="E5" s="12"/>
      <c r="F5" s="12"/>
      <c r="G5" s="12"/>
      <c r="H5" s="12"/>
    </row>
    <row r="6" spans="1:8" x14ac:dyDescent="0.2">
      <c r="A6" s="38" t="s">
        <v>16</v>
      </c>
      <c r="B6" s="36"/>
      <c r="C6" s="13">
        <f t="shared" ref="C6:H6" si="0">SUM(C7:C14)</f>
        <v>3582257.77</v>
      </c>
      <c r="D6" s="13">
        <f t="shared" si="0"/>
        <v>-484761.39</v>
      </c>
      <c r="E6" s="13">
        <f t="shared" si="0"/>
        <v>3097496.38</v>
      </c>
      <c r="F6" s="13">
        <f t="shared" si="0"/>
        <v>1810849.1500000001</v>
      </c>
      <c r="G6" s="13">
        <f t="shared" si="0"/>
        <v>1736554.0699999998</v>
      </c>
      <c r="H6" s="13">
        <f t="shared" si="0"/>
        <v>1286647.23</v>
      </c>
    </row>
    <row r="7" spans="1:8" x14ac:dyDescent="0.2">
      <c r="A7" s="35"/>
      <c r="B7" s="39" t="s">
        <v>42</v>
      </c>
      <c r="C7" s="13">
        <v>0</v>
      </c>
      <c r="D7" s="13">
        <v>0</v>
      </c>
      <c r="E7" s="13">
        <f>C7+D7</f>
        <v>0</v>
      </c>
      <c r="F7" s="13">
        <v>0</v>
      </c>
      <c r="G7" s="13">
        <v>0</v>
      </c>
      <c r="H7" s="13">
        <f>E7-F7</f>
        <v>0</v>
      </c>
    </row>
    <row r="8" spans="1:8" x14ac:dyDescent="0.2">
      <c r="A8" s="35"/>
      <c r="B8" s="39" t="s">
        <v>17</v>
      </c>
      <c r="C8" s="13">
        <v>0</v>
      </c>
      <c r="D8" s="13">
        <v>0</v>
      </c>
      <c r="E8" s="13">
        <f t="shared" ref="E8:E14" si="1">C8+D8</f>
        <v>0</v>
      </c>
      <c r="F8" s="13">
        <v>0</v>
      </c>
      <c r="G8" s="13">
        <v>0</v>
      </c>
      <c r="H8" s="13">
        <f t="shared" ref="H8:H14" si="2">E8-F8</f>
        <v>0</v>
      </c>
    </row>
    <row r="9" spans="1:8" x14ac:dyDescent="0.2">
      <c r="A9" s="35"/>
      <c r="B9" s="39" t="s">
        <v>43</v>
      </c>
      <c r="C9" s="13">
        <v>0</v>
      </c>
      <c r="D9" s="13">
        <v>0</v>
      </c>
      <c r="E9" s="13">
        <f t="shared" si="1"/>
        <v>0</v>
      </c>
      <c r="F9" s="13">
        <v>0</v>
      </c>
      <c r="G9" s="13">
        <v>0</v>
      </c>
      <c r="H9" s="13">
        <f t="shared" si="2"/>
        <v>0</v>
      </c>
    </row>
    <row r="10" spans="1:8" x14ac:dyDescent="0.2">
      <c r="A10" s="35"/>
      <c r="B10" s="39" t="s">
        <v>3</v>
      </c>
      <c r="C10" s="13">
        <v>0</v>
      </c>
      <c r="D10" s="13">
        <v>0</v>
      </c>
      <c r="E10" s="13">
        <f t="shared" si="1"/>
        <v>0</v>
      </c>
      <c r="F10" s="13">
        <v>0</v>
      </c>
      <c r="G10" s="13">
        <v>0</v>
      </c>
      <c r="H10" s="13">
        <f t="shared" si="2"/>
        <v>0</v>
      </c>
    </row>
    <row r="11" spans="1:8" x14ac:dyDescent="0.2">
      <c r="A11" s="35"/>
      <c r="B11" s="39" t="s">
        <v>23</v>
      </c>
      <c r="C11" s="13">
        <v>3333615.1</v>
      </c>
      <c r="D11" s="13">
        <v>-499655.95</v>
      </c>
      <c r="E11" s="13">
        <f t="shared" si="1"/>
        <v>2833959.15</v>
      </c>
      <c r="F11" s="13">
        <v>1600618.81</v>
      </c>
      <c r="G11" s="13">
        <v>1531162.69</v>
      </c>
      <c r="H11" s="13">
        <f t="shared" si="2"/>
        <v>1233340.3399999999</v>
      </c>
    </row>
    <row r="12" spans="1:8" x14ac:dyDescent="0.2">
      <c r="A12" s="35"/>
      <c r="B12" s="39" t="s">
        <v>18</v>
      </c>
      <c r="C12" s="13">
        <v>0</v>
      </c>
      <c r="D12" s="13">
        <v>0</v>
      </c>
      <c r="E12" s="13">
        <f t="shared" si="1"/>
        <v>0</v>
      </c>
      <c r="F12" s="13">
        <v>0</v>
      </c>
      <c r="G12" s="13">
        <v>0</v>
      </c>
      <c r="H12" s="13">
        <f t="shared" si="2"/>
        <v>0</v>
      </c>
    </row>
    <row r="13" spans="1:8" x14ac:dyDescent="0.2">
      <c r="A13" s="35"/>
      <c r="B13" s="39" t="s">
        <v>44</v>
      </c>
      <c r="C13" s="13">
        <v>0</v>
      </c>
      <c r="D13" s="13">
        <v>0</v>
      </c>
      <c r="E13" s="13">
        <f t="shared" si="1"/>
        <v>0</v>
      </c>
      <c r="F13" s="13">
        <v>0</v>
      </c>
      <c r="G13" s="13">
        <v>0</v>
      </c>
      <c r="H13" s="13">
        <f t="shared" si="2"/>
        <v>0</v>
      </c>
    </row>
    <row r="14" spans="1:8" x14ac:dyDescent="0.2">
      <c r="A14" s="35"/>
      <c r="B14" s="39" t="s">
        <v>19</v>
      </c>
      <c r="C14" s="13">
        <v>248642.67</v>
      </c>
      <c r="D14" s="13">
        <v>14894.56</v>
      </c>
      <c r="E14" s="13">
        <f t="shared" si="1"/>
        <v>263537.23000000004</v>
      </c>
      <c r="F14" s="13">
        <v>210230.34</v>
      </c>
      <c r="G14" s="13">
        <v>205391.38</v>
      </c>
      <c r="H14" s="13">
        <f t="shared" si="2"/>
        <v>53306.890000000043</v>
      </c>
    </row>
    <row r="15" spans="1:8" x14ac:dyDescent="0.2">
      <c r="A15" s="37"/>
      <c r="B15" s="39"/>
      <c r="C15" s="13"/>
      <c r="D15" s="13"/>
      <c r="E15" s="13"/>
      <c r="F15" s="13"/>
      <c r="G15" s="13"/>
      <c r="H15" s="13"/>
    </row>
    <row r="16" spans="1:8" x14ac:dyDescent="0.2">
      <c r="A16" s="38" t="s">
        <v>20</v>
      </c>
      <c r="B16" s="40"/>
      <c r="C16" s="13">
        <f t="shared" ref="C16:H16" si="3">SUM(C17:C23)</f>
        <v>22039572.23</v>
      </c>
      <c r="D16" s="13">
        <f t="shared" si="3"/>
        <v>484761.39</v>
      </c>
      <c r="E16" s="13">
        <f t="shared" si="3"/>
        <v>22524333.620000001</v>
      </c>
      <c r="F16" s="13">
        <f t="shared" si="3"/>
        <v>17350212.780000001</v>
      </c>
      <c r="G16" s="13">
        <f t="shared" si="3"/>
        <v>16052440.59</v>
      </c>
      <c r="H16" s="13">
        <f t="shared" si="3"/>
        <v>5174120.84</v>
      </c>
    </row>
    <row r="17" spans="1:8" x14ac:dyDescent="0.2">
      <c r="A17" s="35"/>
      <c r="B17" s="39" t="s">
        <v>45</v>
      </c>
      <c r="C17" s="13">
        <v>2911981.18</v>
      </c>
      <c r="D17" s="13">
        <v>-226489.49</v>
      </c>
      <c r="E17" s="13">
        <f>C17+D17</f>
        <v>2685491.6900000004</v>
      </c>
      <c r="F17" s="13">
        <v>1924543.86</v>
      </c>
      <c r="G17" s="13">
        <v>1783100.59</v>
      </c>
      <c r="H17" s="13">
        <f t="shared" ref="H17:H23" si="4">E17-F17</f>
        <v>760947.83000000031</v>
      </c>
    </row>
    <row r="18" spans="1:8" x14ac:dyDescent="0.2">
      <c r="A18" s="35"/>
      <c r="B18" s="39" t="s">
        <v>28</v>
      </c>
      <c r="C18" s="13">
        <v>19127591.050000001</v>
      </c>
      <c r="D18" s="13">
        <v>711250.88</v>
      </c>
      <c r="E18" s="13">
        <f t="shared" ref="E18:E23" si="5">C18+D18</f>
        <v>19838841.93</v>
      </c>
      <c r="F18" s="13">
        <v>15425668.92</v>
      </c>
      <c r="G18" s="13">
        <v>14269340</v>
      </c>
      <c r="H18" s="13">
        <f t="shared" si="4"/>
        <v>4413173.01</v>
      </c>
    </row>
    <row r="19" spans="1:8" x14ac:dyDescent="0.2">
      <c r="A19" s="35"/>
      <c r="B19" s="39" t="s">
        <v>21</v>
      </c>
      <c r="C19" s="13">
        <v>0</v>
      </c>
      <c r="D19" s="13">
        <v>0</v>
      </c>
      <c r="E19" s="13">
        <f t="shared" si="5"/>
        <v>0</v>
      </c>
      <c r="F19" s="13">
        <v>0</v>
      </c>
      <c r="G19" s="13">
        <v>0</v>
      </c>
      <c r="H19" s="13">
        <f t="shared" si="4"/>
        <v>0</v>
      </c>
    </row>
    <row r="20" spans="1:8" x14ac:dyDescent="0.2">
      <c r="A20" s="35"/>
      <c r="B20" s="39" t="s">
        <v>46</v>
      </c>
      <c r="C20" s="13">
        <v>0</v>
      </c>
      <c r="D20" s="13">
        <v>0</v>
      </c>
      <c r="E20" s="13">
        <f t="shared" si="5"/>
        <v>0</v>
      </c>
      <c r="F20" s="13">
        <v>0</v>
      </c>
      <c r="G20" s="13">
        <v>0</v>
      </c>
      <c r="H20" s="13">
        <f t="shared" si="4"/>
        <v>0</v>
      </c>
    </row>
    <row r="21" spans="1:8" x14ac:dyDescent="0.2">
      <c r="A21" s="35"/>
      <c r="B21" s="39" t="s">
        <v>47</v>
      </c>
      <c r="C21" s="13">
        <v>0</v>
      </c>
      <c r="D21" s="13">
        <v>0</v>
      </c>
      <c r="E21" s="13">
        <f t="shared" si="5"/>
        <v>0</v>
      </c>
      <c r="F21" s="13">
        <v>0</v>
      </c>
      <c r="G21" s="13">
        <v>0</v>
      </c>
      <c r="H21" s="13">
        <f t="shared" si="4"/>
        <v>0</v>
      </c>
    </row>
    <row r="22" spans="1:8" x14ac:dyDescent="0.2">
      <c r="A22" s="35"/>
      <c r="B22" s="39" t="s">
        <v>48</v>
      </c>
      <c r="C22" s="13">
        <v>0</v>
      </c>
      <c r="D22" s="13">
        <v>0</v>
      </c>
      <c r="E22" s="13">
        <f t="shared" si="5"/>
        <v>0</v>
      </c>
      <c r="F22" s="13">
        <v>0</v>
      </c>
      <c r="G22" s="13">
        <v>0</v>
      </c>
      <c r="H22" s="13">
        <f t="shared" si="4"/>
        <v>0</v>
      </c>
    </row>
    <row r="23" spans="1:8" x14ac:dyDescent="0.2">
      <c r="A23" s="35"/>
      <c r="B23" s="39" t="s">
        <v>4</v>
      </c>
      <c r="C23" s="13">
        <v>0</v>
      </c>
      <c r="D23" s="13">
        <v>0</v>
      </c>
      <c r="E23" s="13">
        <f t="shared" si="5"/>
        <v>0</v>
      </c>
      <c r="F23" s="13">
        <v>0</v>
      </c>
      <c r="G23" s="13">
        <v>0</v>
      </c>
      <c r="H23" s="13">
        <f t="shared" si="4"/>
        <v>0</v>
      </c>
    </row>
    <row r="24" spans="1:8" x14ac:dyDescent="0.2">
      <c r="A24" s="37"/>
      <c r="B24" s="39"/>
      <c r="C24" s="13"/>
      <c r="D24" s="13"/>
      <c r="E24" s="13"/>
      <c r="F24" s="13"/>
      <c r="G24" s="13"/>
      <c r="H24" s="13"/>
    </row>
    <row r="25" spans="1:8" x14ac:dyDescent="0.2">
      <c r="A25" s="38" t="s">
        <v>49</v>
      </c>
      <c r="B25" s="40"/>
      <c r="C25" s="13">
        <f t="shared" ref="C25:H25" si="6">SUM(C26:C34)</f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</row>
    <row r="26" spans="1:8" x14ac:dyDescent="0.2">
      <c r="A26" s="35"/>
      <c r="B26" s="39" t="s">
        <v>29</v>
      </c>
      <c r="C26" s="13">
        <v>0</v>
      </c>
      <c r="D26" s="13">
        <v>0</v>
      </c>
      <c r="E26" s="13">
        <f>C26+D26</f>
        <v>0</v>
      </c>
      <c r="F26" s="13">
        <v>0</v>
      </c>
      <c r="G26" s="13">
        <v>0</v>
      </c>
      <c r="H26" s="13">
        <f t="shared" ref="H26:H34" si="7">E26-F26</f>
        <v>0</v>
      </c>
    </row>
    <row r="27" spans="1:8" x14ac:dyDescent="0.2">
      <c r="A27" s="35"/>
      <c r="B27" s="39" t="s">
        <v>24</v>
      </c>
      <c r="C27" s="13">
        <v>0</v>
      </c>
      <c r="D27" s="13">
        <v>0</v>
      </c>
      <c r="E27" s="13">
        <f t="shared" ref="E27:E34" si="8">C27+D27</f>
        <v>0</v>
      </c>
      <c r="F27" s="13">
        <v>0</v>
      </c>
      <c r="G27" s="13">
        <v>0</v>
      </c>
      <c r="H27" s="13">
        <f t="shared" si="7"/>
        <v>0</v>
      </c>
    </row>
    <row r="28" spans="1:8" x14ac:dyDescent="0.2">
      <c r="A28" s="35"/>
      <c r="B28" s="39" t="s">
        <v>30</v>
      </c>
      <c r="C28" s="13">
        <v>0</v>
      </c>
      <c r="D28" s="13">
        <v>0</v>
      </c>
      <c r="E28" s="13">
        <f t="shared" si="8"/>
        <v>0</v>
      </c>
      <c r="F28" s="13">
        <v>0</v>
      </c>
      <c r="G28" s="13">
        <v>0</v>
      </c>
      <c r="H28" s="13">
        <f t="shared" si="7"/>
        <v>0</v>
      </c>
    </row>
    <row r="29" spans="1:8" x14ac:dyDescent="0.2">
      <c r="A29" s="35"/>
      <c r="B29" s="39" t="s">
        <v>50</v>
      </c>
      <c r="C29" s="13">
        <v>0</v>
      </c>
      <c r="D29" s="13">
        <v>0</v>
      </c>
      <c r="E29" s="13">
        <f t="shared" si="8"/>
        <v>0</v>
      </c>
      <c r="F29" s="13">
        <v>0</v>
      </c>
      <c r="G29" s="13">
        <v>0</v>
      </c>
      <c r="H29" s="13">
        <f t="shared" si="7"/>
        <v>0</v>
      </c>
    </row>
    <row r="30" spans="1:8" x14ac:dyDescent="0.2">
      <c r="A30" s="35"/>
      <c r="B30" s="39" t="s">
        <v>22</v>
      </c>
      <c r="C30" s="13">
        <v>0</v>
      </c>
      <c r="D30" s="13">
        <v>0</v>
      </c>
      <c r="E30" s="13">
        <f t="shared" si="8"/>
        <v>0</v>
      </c>
      <c r="F30" s="13">
        <v>0</v>
      </c>
      <c r="G30" s="13">
        <v>0</v>
      </c>
      <c r="H30" s="13">
        <f t="shared" si="7"/>
        <v>0</v>
      </c>
    </row>
    <row r="31" spans="1:8" x14ac:dyDescent="0.2">
      <c r="A31" s="35"/>
      <c r="B31" s="39" t="s">
        <v>5</v>
      </c>
      <c r="C31" s="13">
        <v>0</v>
      </c>
      <c r="D31" s="13">
        <v>0</v>
      </c>
      <c r="E31" s="13">
        <f t="shared" si="8"/>
        <v>0</v>
      </c>
      <c r="F31" s="13">
        <v>0</v>
      </c>
      <c r="G31" s="13">
        <v>0</v>
      </c>
      <c r="H31" s="13">
        <f t="shared" si="7"/>
        <v>0</v>
      </c>
    </row>
    <row r="32" spans="1:8" x14ac:dyDescent="0.2">
      <c r="A32" s="35"/>
      <c r="B32" s="39" t="s">
        <v>6</v>
      </c>
      <c r="C32" s="13">
        <v>0</v>
      </c>
      <c r="D32" s="13">
        <v>0</v>
      </c>
      <c r="E32" s="13">
        <f t="shared" si="8"/>
        <v>0</v>
      </c>
      <c r="F32" s="13">
        <v>0</v>
      </c>
      <c r="G32" s="13">
        <v>0</v>
      </c>
      <c r="H32" s="13">
        <f t="shared" si="7"/>
        <v>0</v>
      </c>
    </row>
    <row r="33" spans="1:8" x14ac:dyDescent="0.2">
      <c r="A33" s="35"/>
      <c r="B33" s="39" t="s">
        <v>51</v>
      </c>
      <c r="C33" s="13">
        <v>0</v>
      </c>
      <c r="D33" s="13">
        <v>0</v>
      </c>
      <c r="E33" s="13">
        <f t="shared" si="8"/>
        <v>0</v>
      </c>
      <c r="F33" s="13">
        <v>0</v>
      </c>
      <c r="G33" s="13">
        <v>0</v>
      </c>
      <c r="H33" s="13">
        <f t="shared" si="7"/>
        <v>0</v>
      </c>
    </row>
    <row r="34" spans="1:8" x14ac:dyDescent="0.2">
      <c r="A34" s="35"/>
      <c r="B34" s="39" t="s">
        <v>31</v>
      </c>
      <c r="C34" s="13">
        <v>0</v>
      </c>
      <c r="D34" s="13">
        <v>0</v>
      </c>
      <c r="E34" s="13">
        <f t="shared" si="8"/>
        <v>0</v>
      </c>
      <c r="F34" s="13">
        <v>0</v>
      </c>
      <c r="G34" s="13">
        <v>0</v>
      </c>
      <c r="H34" s="13">
        <f t="shared" si="7"/>
        <v>0</v>
      </c>
    </row>
    <row r="35" spans="1:8" x14ac:dyDescent="0.2">
      <c r="A35" s="37"/>
      <c r="B35" s="39"/>
      <c r="C35" s="13"/>
      <c r="D35" s="13"/>
      <c r="E35" s="13"/>
      <c r="F35" s="13"/>
      <c r="G35" s="13"/>
      <c r="H35" s="13"/>
    </row>
    <row r="36" spans="1:8" x14ac:dyDescent="0.2">
      <c r="A36" s="38" t="s">
        <v>32</v>
      </c>
      <c r="B36" s="40"/>
      <c r="C36" s="13">
        <f t="shared" ref="C36:H36" si="9">SUM(C37:C40)</f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  <c r="H36" s="13">
        <f t="shared" si="9"/>
        <v>0</v>
      </c>
    </row>
    <row r="37" spans="1:8" x14ac:dyDescent="0.2">
      <c r="A37" s="35"/>
      <c r="B37" s="39" t="s">
        <v>52</v>
      </c>
      <c r="C37" s="13">
        <v>0</v>
      </c>
      <c r="D37" s="13">
        <v>0</v>
      </c>
      <c r="E37" s="13">
        <f>C37+D37</f>
        <v>0</v>
      </c>
      <c r="F37" s="13">
        <v>0</v>
      </c>
      <c r="G37" s="13">
        <v>0</v>
      </c>
      <c r="H37" s="13">
        <f t="shared" ref="H37:H40" si="10">E37-F37</f>
        <v>0</v>
      </c>
    </row>
    <row r="38" spans="1:8" ht="22.5" x14ac:dyDescent="0.2">
      <c r="A38" s="35"/>
      <c r="B38" s="39" t="s">
        <v>25</v>
      </c>
      <c r="C38" s="13">
        <v>0</v>
      </c>
      <c r="D38" s="13">
        <v>0</v>
      </c>
      <c r="E38" s="13">
        <f t="shared" ref="E38:E40" si="11">C38+D38</f>
        <v>0</v>
      </c>
      <c r="F38" s="13">
        <v>0</v>
      </c>
      <c r="G38" s="13">
        <v>0</v>
      </c>
      <c r="H38" s="13">
        <f t="shared" si="10"/>
        <v>0</v>
      </c>
    </row>
    <row r="39" spans="1:8" x14ac:dyDescent="0.2">
      <c r="A39" s="35"/>
      <c r="B39" s="39" t="s">
        <v>33</v>
      </c>
      <c r="C39" s="13">
        <v>0</v>
      </c>
      <c r="D39" s="13">
        <v>0</v>
      </c>
      <c r="E39" s="13">
        <f t="shared" si="11"/>
        <v>0</v>
      </c>
      <c r="F39" s="13">
        <v>0</v>
      </c>
      <c r="G39" s="13">
        <v>0</v>
      </c>
      <c r="H39" s="13">
        <f t="shared" si="10"/>
        <v>0</v>
      </c>
    </row>
    <row r="40" spans="1:8" x14ac:dyDescent="0.2">
      <c r="A40" s="35"/>
      <c r="B40" s="39" t="s">
        <v>7</v>
      </c>
      <c r="C40" s="13">
        <v>0</v>
      </c>
      <c r="D40" s="13">
        <v>0</v>
      </c>
      <c r="E40" s="13">
        <f t="shared" si="11"/>
        <v>0</v>
      </c>
      <c r="F40" s="13">
        <v>0</v>
      </c>
      <c r="G40" s="13">
        <v>0</v>
      </c>
      <c r="H40" s="13">
        <f t="shared" si="10"/>
        <v>0</v>
      </c>
    </row>
    <row r="41" spans="1:8" x14ac:dyDescent="0.2">
      <c r="A41" s="37"/>
      <c r="B41" s="39"/>
      <c r="C41" s="13"/>
      <c r="D41" s="13"/>
      <c r="E41" s="13"/>
      <c r="F41" s="13"/>
      <c r="G41" s="13"/>
      <c r="H41" s="13"/>
    </row>
    <row r="42" spans="1:8" x14ac:dyDescent="0.2">
      <c r="A42" s="43"/>
      <c r="B42" s="44" t="s">
        <v>53</v>
      </c>
      <c r="C42" s="21">
        <f t="shared" ref="C42:H42" si="12">SUM(C36+C25+C16+C6)</f>
        <v>25621830</v>
      </c>
      <c r="D42" s="21">
        <f t="shared" si="12"/>
        <v>0</v>
      </c>
      <c r="E42" s="21">
        <f t="shared" si="12"/>
        <v>25621830</v>
      </c>
      <c r="F42" s="21">
        <f t="shared" si="12"/>
        <v>19161061.93</v>
      </c>
      <c r="G42" s="21">
        <f t="shared" si="12"/>
        <v>17788994.66</v>
      </c>
      <c r="H42" s="21">
        <f t="shared" si="12"/>
        <v>6460768.0700000003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2018-03-08T21:21:25Z</cp:lastPrinted>
  <dcterms:created xsi:type="dcterms:W3CDTF">2014-02-10T03:37:14Z</dcterms:created>
  <dcterms:modified xsi:type="dcterms:W3CDTF">2022-10-17T18:53:54Z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