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18815D37-F87C-40E7-A4DA-F97F0FE01730}" xr6:coauthVersionLast="47" xr6:coauthVersionMax="47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A3" i="59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3" i="59"/>
  <c r="H2" i="59"/>
  <c r="H1" i="59"/>
  <c r="A1" i="59" l="1"/>
  <c r="E2" i="62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<sst xmlns="http://schemas.openxmlformats.org/spreadsheetml/2006/main" count="892" uniqueCount="631">
  <si>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</si>
  <si>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</si>
  <si>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</si>
  <si>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</si>
  <si>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</si>
  <si>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</si>
  <si>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</si>
  <si>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</si>
  <si>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</si>
  <si>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</si>
  <si>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</si>
  <si>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</si>
  <si>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</si>
  <si>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</si>
  <si>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</si>
  <si>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</si>
  <si>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</si>
  <si>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</si>
  <si>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</si>
  <si>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</si>
  <si>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</si>
  <si>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</si>
  <si>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</si>
  <si>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</si>
  <si>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</si>
  <si>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</si>
  <si>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</si>
  <si>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</si>
  <si>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</si>
  <si>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</si>
  <si>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</si>
  <si>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</si>
  <si>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</si>
  <si>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</si>
  <si>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</si>
  <si>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</si>
  <si>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</si>
  <si>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</si>
  <si>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</si>
  <si>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</si>
  <si>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</si>
  <si>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</si>
  <si>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</si>
  <si>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</si>
  <si>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</si>
  <si>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</si>
  <si>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</si>
  <si>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</si>
  <si>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</si>
  <si>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</si>
  <si>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</si>
  <si>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</si>
  <si>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</si>
  <si>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</si>
  <si>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</si>
  <si>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</si>
  <si>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</si>
  <si>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</si>
  <si>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</si>
  <si>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</si>
  <si>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</si>
  <si>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</si>
  <si>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</si>
  <si>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</si>
  <si>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</si>
  <si>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</si>
  <si>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</si>
  <si>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</si>
  <si>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</si>
  <si>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</si>
  <si>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</si>
  <si>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</si>
  <si>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</si>
  <si>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</si>
  <si>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</si>
  <si>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</si>
  <si>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</si>
  <si>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</si>
  <si>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</si>
  <si>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</si>
  <si>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</si>
  <si>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</si>
  <si>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</si>
  <si>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</si>
  <si>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</si>
  <si>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</si>
  <si>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</si>
  <si>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</si>
  <si>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</si>
  <si>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</si>
  <si>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</si>
  <si>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</si>
  <si>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</si>
  <si>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</si>
  <si>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</si>
  <si>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</si>
  <si>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</si>
  <si>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</si>
  <si>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</si>
  <si>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</si>
  <si>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</si>
  <si>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</si>
  <si>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</si>
  <si>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</si>
  <si>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</si>
  <si>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</si>
  <si>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</si>
  <si>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</si>
  <si>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</si>
  <si>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</si>
  <si>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</si>
  <si>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</si>
  <si>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</si>
  <si>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</si>
  <si>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</si>
  <si>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</si>
  <si>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</si>
  <si>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</si>
  <si>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</si>
  <si>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</si>
  <si>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</si>
  <si>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</si>
  <si>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</si>
  <si>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</si>
  <si>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</si>
  <si>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</si>
  <si>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</si>
  <si>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</si>
  <si>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</si>
  <si>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</si>
  <si>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</si>
  <si>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</si>
  <si>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</si>
  <si>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</si>
  <si>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</si>
  <si>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</si>
  <si>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</si>
  <si>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</si>
  <si>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</si>
  <si>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</si>
  <si>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</si>
  <si>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</si>
  <si>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</si>
  <si>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</si>
  <si>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</si>
  <si>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</si>
  <si>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</si>
  <si>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</si>
  <si>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</si>
  <si>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</si>
  <si>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</si>
  <si>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</si>
  <si>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</si>
  <si>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</si>
  <si>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</si>
  <si>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</si>
  <si>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</si>
  <si>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</si>
  <si>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</si>
  <si>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</si>
  <si>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</si>
  <si>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</si>
  <si>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</si>
  <si>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</si>
  <si>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</si>
  <si>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</si>
  <si>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</si>
  <si>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</si>
  <si>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</si>
  <si>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</si>
  <si>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</si>
  <si>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</si>
  <si>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</si>
  <si>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</si>
  <si>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</si>
  <si>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</si>
  <si>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</si>
  <si>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</si>
  <si>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</si>
  <si>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</si>
  <si>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</si>
  <si>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</si>
  <si>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</si>
  <si>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</si>
  <si>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</si>
  <si>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</si>
  <si>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</si>
  <si>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</si>
  <si>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</si>
  <si>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</si>
  <si>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</si>
  <si>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</si>
  <si>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</si>
  <si>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</si>
  <si>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</si>
  <si>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</si>
  <si>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</si>
  <si>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</si>
  <si>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</si>
  <si>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</si>
  <si>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</si>
  <si>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</si>
  <si>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</si>
  <si>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</si>
  <si>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</si>
  <si>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</si>
  <si>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</si>
  <si>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</si>
  <si>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</si>
  <si>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</si>
  <si>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</si>
  <si>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</si>
  <si>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</si>
  <si>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</si>
  <si>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</si>
  <si>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</si>
  <si>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</si>
  <si>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</si>
  <si>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</si>
  <si>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</si>
  <si>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</si>
  <si>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</si>
  <si>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</si>
  <si>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</si>
  <si>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</si>
  <si>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</si>
  <si>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</si>
  <si>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</si>
  <si>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</si>
  <si>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</si>
  <si>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</si>
  <si>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</si>
  <si>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</si>
  <si>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</si>
  <si>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</si>
  <si>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</si>
  <si>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</si>
  <si>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</si>
  <si>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</si>
  <si>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</si>
  <si>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</si>
  <si>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</si>
  <si>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</si>
  <si>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</si>
  <si>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</si>
  <si>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</si>
  <si>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</si>
  <si>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</si>
  <si>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</si>
  <si>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</si>
  <si>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</si>
  <si>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</si>
  <si>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</si>
  <si>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</si>
  <si>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</si>
  <si>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</si>
  <si>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</si>
  <si>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</si>
  <si>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</si>
  <si>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</si>
  <si>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</si>
  <si>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</si>
  <si>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</si>
  <si>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</si>
  <si>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</si>
  <si>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</si>
  <si>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</si>
  <si>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</si>
  <si>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</si>
  <si>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</si>
  <si>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</si>
  <si>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</si>
  <si>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</si>
  <si>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</si>
  <si>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</si>
  <si>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</si>
  <si>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</si>
  <si>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</si>
  <si>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</si>
  <si>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</si>
  <si>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</si>
  <si>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</si>
  <si>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</si>
  <si>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</si>
  <si>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</si>
  <si>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</si>
  <si>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</si>
  <si>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</si>
  <si>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</si>
  <si>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</si>
  <si>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</si>
  <si>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</si>
  <si>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</si>
  <si>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</si>
  <si>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</si>
  <si>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</si>
  <si>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</si>
  <si>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</si>
  <si>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</si>
  <si>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</si>
  <si>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</si>
  <si>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</si>
  <si>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</si>
  <si>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</si>
  <si>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</si>
  <si>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</si>
  <si>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</si>
  <si>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</si>
  <si>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</si>
  <si>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</si>
  <si>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</si>
  <si>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</si>
  <si>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</si>
  <si>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</si>
  <si>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</si>
  <si>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</si>
  <si>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</si>
  <si>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</si>
  <si>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</si>
  <si>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</si>
  <si>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</si>
  <si>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</si>
  <si>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</si>
  <si>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</si>
  <si>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</si>
  <si>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</si>
  <si>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</si>
  <si>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</si>
  <si>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</si>
  <si>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</si>
  <si>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</si>
  <si>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</si>
  <si>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</si>
  <si>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</si>
  <si>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</si>
  <si>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</si>
  <si>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</si>
  <si>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</si>
  <si>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</si>
  <si>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</si>
  <si>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</si>
  <si>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</si>
  <si>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</si>
  <si>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</si>
  <si>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</si>
  <si>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</si>
  <si>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</si>
  <si>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</si>
  <si>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</si>
  <si>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</si>
  <si>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</si>
  <si>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</si>
  <si>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</si>
  <si>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</si>
  <si>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</si>
  <si>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</si>
  <si>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</si>
  <si>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</si>
  <si>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</si>
  <si>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</si>
  <si>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</si>
  <si>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</si>
  <si>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</si>
  <si>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</si>
  <si>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</si>
  <si>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</si>
  <si>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</si>
  <si>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</si>
  <si>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</si>
  <si>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</si>
  <si>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</si>
  <si>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</si>
  <si>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</si>
  <si>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</si>
  <si>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</si>
  <si>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</si>
  <si>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</si>
  <si>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</si>
  <si>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</si>
  <si>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</si>
  <si>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</si>
  <si>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</si>
  <si>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</si>
  <si>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</si>
  <si>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</si>
  <si>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</si>
  <si>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</si>
  <si>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</si>
  <si>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</si>
  <si>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</si>
  <si>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</si>
  <si>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</si>
  <si>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</si>
  <si>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</si>
  <si>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</si>
  <si>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</si>
  <si>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</si>
  <si>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</si>
  <si>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</si>
  <si>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</si>
  <si>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</si>
  <si>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</si>
  <si>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</si>
  <si>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</si>
  <si>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</si>
  <si>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</si>
  <si>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</si>
  <si>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</si>
  <si>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</si>
  <si>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</si>
  <si>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</si>
  <si>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</si>
  <si>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</si>
  <si>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</si>
  <si>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</si>
  <si>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</si>
  <si>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</si>
  <si>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</si>
  <si>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</si>
  <si>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</si>
  <si>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</si>
  <si>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</si>
  <si>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</si>
  <si>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</si>
  <si>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</si>
  <si>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</si>
  <si>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</si>
  <si>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</si>
  <si>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</si>
  <si>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</si>
  <si>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</si>
  <si>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</si>
  <si>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</si>
  <si>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</si>
  <si>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</si>
  <si>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</si>
  <si>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</si>
  <si>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</si>
  <si>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</si>
  <si>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</si>
  <si>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</si>
  <si>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</si>
  <si>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</si>
  <si>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</si>
  <si>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</si>
  <si>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</si>
  <si>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</si>
  <si>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</si>
  <si>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</si>
  <si>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</si>
  <si>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</si>
  <si>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</si>
  <si>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</si>
  <si>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</si>
  <si>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</si>
  <si>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</si>
  <si>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</si>
  <si>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</si>
  <si>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</si>
  <si>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</si>
  <si>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</si>
  <si>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</si>
  <si>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</si>
  <si>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</si>
  <si>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</si>
  <si>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</si>
  <si>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</si>
  <si>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</si>
  <si>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</si>
  <si>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</si>
  <si>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</si>
  <si>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</si>
  <si>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</si>
  <si>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</si>
  <si>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</si>
  <si>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</si>
  <si>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</si>
  <si>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</si>
  <si>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</si>
  <si>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</si>
  <si>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</si>
  <si>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</si>
  <si>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</si>
  <si>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</si>
  <si>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</si>
  <si>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</si>
  <si>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</si>
  <si>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</si>
  <si>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</si>
  <si>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</si>
  <si>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</si>
  <si>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</si>
  <si>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</si>
  <si>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</si>
  <si>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</si>
  <si>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</si>
  <si>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</si>
  <si>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</si>
  <si>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</si>
  <si>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</si>
  <si>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</si>
  <si>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</si>
  <si>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</si>
  <si>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</si>
  <si>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</si>
  <si>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</si>
  <si>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</si>
  <si>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</si>
  <si>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</si>
  <si>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</si>
  <si>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</si>
  <si>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</si>
  <si>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</si>
  <si>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</si>
  <si>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</si>
  <si>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</si>
  <si>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</si>
  <si>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</si>
  <si>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</si>
  <si>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</si>
  <si>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</si>
  <si>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</si>
  <si>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</si>
  <si>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</si>
  <si>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</si>
  <si>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</si>
  <si>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</si>
  <si>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</si>
  <si>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</si>
  <si>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</si>
  <si>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</si>
  <si>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</si>
  <si>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</si>
  <si>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</si>
  <si>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</si>
  <si>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</si>
  <si>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</si>
  <si>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</si>
  <si>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</si>
  <si>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</si>
  <si>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</si>
  <si>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</si>
  <si>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</si>
  <si>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</si>
  <si>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</si>
  <si>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</si>
  <si>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</si>
  <si>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</si>
  <si>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</si>
  <si>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</si>
  <si>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</si>
  <si>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</si>
  <si>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</si>
  <si>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</si>
  <si>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</si>
  <si>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</si>
  <si>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</si>
  <si>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</si>
  <si>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</si>
  <si>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</si>
  <si>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</si>
  <si>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</si>
  <si>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</si>
  <si>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</si>
  <si>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</si>
  <si>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</si>
  <si>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</si>
  <si>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</si>
  <si>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</si>
  <si>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</si>
  <si>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</si>
  <si>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</si>
  <si>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</si>
  <si>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</si>
  <si>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</si>
  <si>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</si>
  <si>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</si>
  <si>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</si>
  <si>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</si>
  <si>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</si>
  <si>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</si>
  <si>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</si>
  <si>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</si>
  <si>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</si>
  <si>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</si>
  <si>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</si>
  <si>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</si>
  <si>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</si>
  <si>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</si>
  <si>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</si>
  <si>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</si>
  <si>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</si>
  <si>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</si>
  <si>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</si>
  <si>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</si>
  <si>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</si>
  <si>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</si>
  <si>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</si>
  <si>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</si>
  <si>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</si>
  <si>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</si>
  <si>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</si>
  <si>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</si>
  <si>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</si>
  <si>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</si>
  <si>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</si>
  <si>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</si>
  <si>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</si>
  <si>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</si>
  <si>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</si>
  <si>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</si>
  <si>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</si>
  <si>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</si>
  <si>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</si>
  <si>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</si>
  <si>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</si>
  <si>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</si>
  <si>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</si>
  <si>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</si>
  <si>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</si>
  <si>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</si>
  <si>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</si>
  <si>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</si>
  <si>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</si>
  <si>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</si>
  <si>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</si>
  <si>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</si>
  <si>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</si>
  <si>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</si>
  <si>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Municipal de Agua Potable y Alcantarillado para el Municipio de Salvatierra, Gto.</t>
  </si>
  <si>
    <t>Correspondiente 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</si>
</sst>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G14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7" ht="18.95" customHeight="1" x14ac:dyDescent="0.2">
      <c r="A1" s="132" t="s">
        <v>629</v>
      </c>
      <c r="B1" s="132"/>
      <c r="C1" s="19"/>
      <c r="D1" s="16" t="s">
        <v>615</v>
      </c>
      <c r="E1" s="17">
        <v>2019</v>
      </c>
    </row>
    <row r="2" spans="1:7" ht="18.95" customHeight="1" x14ac:dyDescent="0.2">
      <c r="A2" s="133" t="s">
        <v>614</v>
      </c>
      <c r="B2" s="133"/>
      <c r="C2" s="38"/>
      <c r="D2" s="16" t="s">
        <v>616</v>
      </c>
      <c r="E2" s="19" t="s">
        <v>618</v>
      </c>
    </row>
    <row r="3" spans="1:7" ht="18.95" customHeight="1" x14ac:dyDescent="0.2">
      <c r="A3" s="134" t="s">
        <v>494</v>
      </c>
      <c r="B3" s="134"/>
      <c r="C3" s="19"/>
      <c r="D3" s="16" t="s">
        <v>617</v>
      </c>
      <c r="E3" s="17">
        <v>1</v>
      </c>
    </row>
    <row r="4" spans="1:7" ht="15" customHeight="1" x14ac:dyDescent="0.2">
      <c r="A4" s="13" t="s">
        <v>42</v>
      </c>
      <c r="B4" s="14" t="s">
        <v>43</v>
      </c>
    </row>
    <row r="5" spans="1:7" x14ac:dyDescent="0.2">
      <c r="A5" s="5"/>
      <c r="B5" s="6"/>
    </row>
    <row r="6" spans="1:7" x14ac:dyDescent="0.2">
      <c r="A6" s="7"/>
      <c r="B6" s="8" t="s">
        <v>46</v>
      </c>
    </row>
    <row r="7" spans="1:7" x14ac:dyDescent="0.2">
      <c r="A7" s="7"/>
      <c r="B7" s="8"/>
    </row>
    <row r="8" spans="1:7" x14ac:dyDescent="0.2">
      <c r="A8" s="7"/>
      <c r="B8" s="9" t="s">
        <v>0</v>
      </c>
    </row>
    <row r="9" spans="1:7" x14ac:dyDescent="0.2">
      <c r="A9" s="45" t="s">
        <v>1</v>
      </c>
      <c r="B9" s="46" t="s">
        <v>2</v>
      </c>
    </row>
    <row r="10" spans="1:7" x14ac:dyDescent="0.2">
      <c r="A10" s="45" t="s">
        <v>3</v>
      </c>
      <c r="B10" s="46" t="s">
        <v>4</v>
      </c>
    </row>
    <row r="11" spans="1:7" x14ac:dyDescent="0.2">
      <c r="A11" s="45" t="s">
        <v>5</v>
      </c>
      <c r="B11" s="46" t="s">
        <v>6</v>
      </c>
    </row>
    <row r="12" spans="1:7" x14ac:dyDescent="0.2">
      <c r="A12" s="45" t="s">
        <v>134</v>
      </c>
      <c r="B12" s="46" t="s">
        <v>597</v>
      </c>
    </row>
    <row r="13" spans="1:7" x14ac:dyDescent="0.2">
      <c r="A13" s="45" t="s">
        <v>7</v>
      </c>
      <c r="B13" s="46" t="s">
        <v>598</v>
      </c>
    </row>
    <row r="14" spans="1:7" x14ac:dyDescent="0.2">
      <c r="A14" s="45" t="s">
        <v>8</v>
      </c>
      <c r="B14" s="46" t="s">
        <v>133</v>
      </c>
    </row>
    <row r="15" spans="1:7" x14ac:dyDescent="0.2">
      <c r="A15" s="45" t="s">
        <v>9</v>
      </c>
      <c r="B15" s="46" t="s">
        <v>10</v>
      </c>
    </row>
    <row r="16" spans="1:7" x14ac:dyDescent="0.2">
      <c r="A16" s="45" t="s">
        <v>11</v>
      </c>
      <c r="B16" s="46" t="s">
        <v>12</v>
      </c>
      <c r="D16" s="4">
        <v>0</v>
      </c>
      <c r="E16" s="4">
        <v>0</v>
      </c>
      <c r="F16" s="4">
        <v>0</v>
      </c>
      <c r="G16" s="4">
        <v>0</v>
      </c>
    </row>
    <row r="17" spans="1:4" x14ac:dyDescent="0.2">
      <c r="A17" s="45" t="s">
        <v>13</v>
      </c>
      <c r="B17" s="46" t="s">
        <v>14</v>
      </c>
    </row>
    <row r="18" spans="1:4" x14ac:dyDescent="0.2">
      <c r="A18" s="45" t="s">
        <v>15</v>
      </c>
      <c r="B18" s="46" t="s">
        <v>16</v>
      </c>
    </row>
    <row r="19" spans="1:4" x14ac:dyDescent="0.2">
      <c r="A19" s="45" t="s">
        <v>17</v>
      </c>
      <c r="B19" s="46" t="s">
        <v>599</v>
      </c>
    </row>
    <row r="20" spans="1:4" x14ac:dyDescent="0.2">
      <c r="A20" s="45" t="s">
        <v>18</v>
      </c>
      <c r="B20" s="46" t="s">
        <v>19</v>
      </c>
      <c r="C20" s="4">
        <v>306768.7</v>
      </c>
      <c r="D20" s="4">
        <v>306768.7</v>
      </c>
    </row>
    <row r="21" spans="1:4" x14ac:dyDescent="0.2">
      <c r="A21" s="45" t="s">
        <v>20</v>
      </c>
      <c r="B21" s="46" t="s">
        <v>186</v>
      </c>
      <c r="C21" s="4">
        <v>5000</v>
      </c>
      <c r="D21" s="4">
        <v>5000</v>
      </c>
    </row>
    <row r="22" spans="1:4" x14ac:dyDescent="0.2">
      <c r="A22" s="45" t="s">
        <v>21</v>
      </c>
      <c r="B22" s="46" t="s">
        <v>22</v>
      </c>
      <c r="C22" s="4">
        <v>0</v>
      </c>
      <c r="D22" s="4">
        <v>0</v>
      </c>
    </row>
    <row r="23" spans="1:4" x14ac:dyDescent="0.2">
      <c r="A23" s="98" t="s">
        <v>582</v>
      </c>
      <c r="B23" s="99" t="s">
        <v>307</v>
      </c>
      <c r="C23" s="4">
        <v>5460417.4000000004</v>
      </c>
      <c r="D23" s="4">
        <v>5460417.4000000004</v>
      </c>
    </row>
    <row r="24" spans="1:4" x14ac:dyDescent="0.2">
      <c r="A24" s="98" t="s">
        <v>583</v>
      </c>
      <c r="B24" s="99" t="s">
        <v>584</v>
      </c>
      <c r="C24" s="4">
        <v>0</v>
      </c>
      <c r="D24" s="4">
        <v>0</v>
      </c>
    </row>
    <row r="25" spans="1:4" x14ac:dyDescent="0.2">
      <c r="A25" s="98" t="s">
        <v>585</v>
      </c>
      <c r="B25" s="99" t="s">
        <v>344</v>
      </c>
      <c r="C25" s="4">
        <v>0</v>
      </c>
      <c r="D25" s="4">
        <v>0</v>
      </c>
    </row>
    <row r="26" spans="1:4" x14ac:dyDescent="0.2">
      <c r="A26" s="98" t="s">
        <v>586</v>
      </c>
      <c r="B26" s="99" t="s">
        <v>361</v>
      </c>
      <c r="C26" s="4">
        <v>0</v>
      </c>
      <c r="D26" s="4">
        <v>0</v>
      </c>
    </row>
    <row r="27" spans="1:4" x14ac:dyDescent="0.2">
      <c r="A27" s="45" t="s">
        <v>23</v>
      </c>
      <c r="B27" s="46" t="s">
        <v>24</v>
      </c>
      <c r="C27" s="4">
        <v>0</v>
      </c>
      <c r="D27" s="4">
        <v>0</v>
      </c>
    </row>
    <row r="28" spans="1:4" x14ac:dyDescent="0.2">
      <c r="A28" s="45" t="s">
        <v>25</v>
      </c>
      <c r="B28" s="46" t="s">
        <v>26</v>
      </c>
      <c r="C28" s="4">
        <v>0</v>
      </c>
      <c r="D28" s="4">
        <v>0</v>
      </c>
    </row>
    <row r="29" spans="1:4" x14ac:dyDescent="0.2">
      <c r="A29" s="45" t="s">
        <v>27</v>
      </c>
      <c r="B29" s="46" t="s">
        <v>28</v>
      </c>
    </row>
    <row r="30" spans="1:4" x14ac:dyDescent="0.2">
      <c r="A30" s="45" t="s">
        <v>29</v>
      </c>
      <c r="B30" s="46" t="s">
        <v>30</v>
      </c>
    </row>
    <row r="31" spans="1:4" x14ac:dyDescent="0.2">
      <c r="A31" s="45" t="s">
        <v>77</v>
      </c>
      <c r="B31" s="46" t="s">
        <v>78</v>
      </c>
    </row>
    <row r="32" spans="1:4" x14ac:dyDescent="0.2">
      <c r="A32" s="7"/>
      <c r="B32" s="10"/>
    </row>
    <row r="33" spans="1:3" x14ac:dyDescent="0.2">
      <c r="A33" s="7"/>
      <c r="B33" s="9"/>
      <c r="C33" s="4">
        <v>0</v>
      </c>
    </row>
    <row r="34" spans="1:3" x14ac:dyDescent="0.2">
      <c r="A34" s="45" t="s">
        <v>49</v>
      </c>
      <c r="B34" s="46" t="s">
        <v>44</v>
      </c>
      <c r="C34" s="4">
        <v>0</v>
      </c>
    </row>
    <row r="35" spans="1:3" x14ac:dyDescent="0.2">
      <c r="A35" s="45" t="s">
        <v>50</v>
      </c>
      <c r="B35" s="46" t="s">
        <v>45</v>
      </c>
      <c r="C35" s="4">
        <v>0</v>
      </c>
    </row>
    <row r="36" spans="1:3" x14ac:dyDescent="0.2">
      <c r="A36" s="7"/>
      <c r="B36" s="10"/>
      <c r="C36" s="4">
        <v>0</v>
      </c>
    </row>
    <row r="37" spans="1:3" x14ac:dyDescent="0.2">
      <c r="A37" s="7"/>
      <c r="B37" s="8" t="s">
        <v>47</v>
      </c>
      <c r="C37" s="4">
        <v>0</v>
      </c>
    </row>
    <row r="38" spans="1:3" x14ac:dyDescent="0.2">
      <c r="A38" s="7" t="s">
        <v>48</v>
      </c>
      <c r="B38" s="46" t="s">
        <v>32</v>
      </c>
    </row>
    <row r="39" spans="1:3" x14ac:dyDescent="0.2">
      <c r="A39" s="7"/>
      <c r="B39" s="46" t="s">
        <v>33</v>
      </c>
    </row>
    <row r="40" spans="1:3" ht="12" thickBot="1" x14ac:dyDescent="0.25">
      <c r="A40" s="11"/>
      <c r="B40" s="12"/>
    </row>
    <row r="42" spans="1:3" x14ac:dyDescent="0.2">
      <c r="C42" s="4">
        <v>0</v>
      </c>
    </row>
    <row r="46" spans="1:3" x14ac:dyDescent="0.2">
      <c r="C46" s="4">
        <v>0</v>
      </c>
    </row>
    <row r="50" spans="3:5" x14ac:dyDescent="0.2">
      <c r="C50" s="4">
        <v>0</v>
      </c>
    </row>
    <row r="55" spans="3:5" x14ac:dyDescent="0.2">
      <c r="C55" s="4">
        <v>2459508</v>
      </c>
    </row>
    <row r="56" spans="3:5" x14ac:dyDescent="0.2">
      <c r="C56" s="4">
        <v>0</v>
      </c>
      <c r="D56" s="4">
        <v>0</v>
      </c>
      <c r="E56" s="4">
        <v>0</v>
      </c>
    </row>
    <row r="57" spans="3:5" x14ac:dyDescent="0.2">
      <c r="C57" s="4">
        <v>630078.69999999995</v>
      </c>
      <c r="D57" s="4">
        <v>0</v>
      </c>
      <c r="E57" s="4">
        <v>0</v>
      </c>
    </row>
    <row r="58" spans="3:5" x14ac:dyDescent="0.2">
      <c r="C58" s="4">
        <v>659442</v>
      </c>
      <c r="D58" s="4">
        <v>0</v>
      </c>
      <c r="E58" s="4">
        <v>0</v>
      </c>
    </row>
    <row r="59" spans="3:5" x14ac:dyDescent="0.2">
      <c r="C59" s="4">
        <v>8913336.8100000005</v>
      </c>
    </row>
    <row r="60" spans="3:5" x14ac:dyDescent="0.2">
      <c r="C60" s="4">
        <v>0</v>
      </c>
    </row>
    <row r="61" spans="3:5" x14ac:dyDescent="0.2">
      <c r="C61" s="4">
        <v>0</v>
      </c>
      <c r="D61" s="4">
        <v>0</v>
      </c>
      <c r="E61" s="4">
        <v>0</v>
      </c>
    </row>
    <row r="63" spans="3:5" x14ac:dyDescent="0.2">
      <c r="C63" s="4">
        <v>658743.55000000005</v>
      </c>
      <c r="D63" s="4">
        <v>0</v>
      </c>
      <c r="E63" s="4">
        <v>-86732.77</v>
      </c>
    </row>
    <row r="64" spans="3:5" x14ac:dyDescent="0.2">
      <c r="C64" s="4">
        <v>2584.48</v>
      </c>
      <c r="D64" s="4">
        <v>0</v>
      </c>
      <c r="E64" s="4">
        <v>0</v>
      </c>
    </row>
    <row r="65" spans="3:5" x14ac:dyDescent="0.2">
      <c r="C65" s="4">
        <v>0</v>
      </c>
      <c r="D65" s="4">
        <v>0</v>
      </c>
      <c r="E65" s="4">
        <v>0</v>
      </c>
    </row>
    <row r="66" spans="3:5" x14ac:dyDescent="0.2">
      <c r="C66" s="4">
        <v>955200.92</v>
      </c>
      <c r="D66" s="4">
        <v>0</v>
      </c>
      <c r="E66" s="4">
        <v>0</v>
      </c>
    </row>
    <row r="67" spans="3:5" x14ac:dyDescent="0.2">
      <c r="C67" s="4">
        <v>0</v>
      </c>
      <c r="D67" s="4">
        <v>0</v>
      </c>
      <c r="E67" s="4">
        <v>0</v>
      </c>
    </row>
    <row r="68" spans="3:5" x14ac:dyDescent="0.2">
      <c r="C68" s="4">
        <v>2532574.5299999998</v>
      </c>
      <c r="D68" s="4">
        <v>0</v>
      </c>
      <c r="E68" s="4">
        <v>-7718</v>
      </c>
    </row>
    <row r="69" spans="3:5" x14ac:dyDescent="0.2">
      <c r="C69" s="4">
        <v>0</v>
      </c>
      <c r="D69" s="4">
        <v>0</v>
      </c>
      <c r="E69" s="4">
        <v>0</v>
      </c>
    </row>
    <row r="70" spans="3:5" x14ac:dyDescent="0.2">
      <c r="C70" s="4">
        <v>0</v>
      </c>
      <c r="D70" s="4">
        <v>0</v>
      </c>
      <c r="E70" s="4">
        <v>0</v>
      </c>
    </row>
    <row r="75" spans="3:5" x14ac:dyDescent="0.2">
      <c r="C75" s="4">
        <v>150440</v>
      </c>
      <c r="D75" s="4">
        <v>0</v>
      </c>
      <c r="E75" s="4">
        <v>55886.33</v>
      </c>
    </row>
    <row r="76" spans="3:5" x14ac:dyDescent="0.2">
      <c r="C76" s="4">
        <v>0</v>
      </c>
      <c r="D76" s="4">
        <v>0</v>
      </c>
      <c r="E76" s="4">
        <v>0</v>
      </c>
    </row>
    <row r="77" spans="3:5" x14ac:dyDescent="0.2">
      <c r="C77" s="4">
        <v>0</v>
      </c>
      <c r="D77" s="4">
        <v>0</v>
      </c>
      <c r="E77" s="4">
        <v>0</v>
      </c>
    </row>
    <row r="78" spans="3:5" x14ac:dyDescent="0.2">
      <c r="C78" s="4">
        <v>0</v>
      </c>
      <c r="D78" s="4">
        <v>0</v>
      </c>
      <c r="E78" s="4">
        <v>0</v>
      </c>
    </row>
    <row r="79" spans="3:5" x14ac:dyDescent="0.2">
      <c r="C79" s="4">
        <v>0</v>
      </c>
      <c r="D79" s="4">
        <v>0</v>
      </c>
      <c r="E79" s="4">
        <v>0</v>
      </c>
    </row>
    <row r="81" spans="3:3" x14ac:dyDescent="0.2">
      <c r="C81" s="4">
        <v>0</v>
      </c>
    </row>
    <row r="82" spans="3:3" x14ac:dyDescent="0.2">
      <c r="C82" s="4">
        <v>0</v>
      </c>
    </row>
    <row r="83" spans="3:3" x14ac:dyDescent="0.2">
      <c r="C83" s="4">
        <v>0</v>
      </c>
    </row>
    <row r="84" spans="3:3" x14ac:dyDescent="0.2">
      <c r="C84" s="4">
        <v>0</v>
      </c>
    </row>
    <row r="85" spans="3:3" x14ac:dyDescent="0.2">
      <c r="C85" s="4">
        <v>0</v>
      </c>
    </row>
    <row r="86" spans="3:3" x14ac:dyDescent="0.2">
      <c r="C86" s="4">
        <v>0</v>
      </c>
    </row>
    <row r="91" spans="3:3" x14ac:dyDescent="0.2">
      <c r="C91" s="4">
        <v>0</v>
      </c>
    </row>
    <row r="92" spans="3:3" x14ac:dyDescent="0.2">
      <c r="C92" s="4">
        <v>0</v>
      </c>
    </row>
    <row r="97" spans="3:3" x14ac:dyDescent="0.2">
      <c r="C97" s="4">
        <v>0</v>
      </c>
    </row>
    <row r="98" spans="3:3" x14ac:dyDescent="0.2">
      <c r="C98" s="4">
        <v>0</v>
      </c>
    </row>
    <row r="99" spans="3:3" x14ac:dyDescent="0.2">
      <c r="C99" s="4">
        <v>0</v>
      </c>
    </row>
    <row r="100" spans="3:3" x14ac:dyDescent="0.2">
      <c r="C100" s="4">
        <v>0</v>
      </c>
    </row>
    <row r="104" spans="3:3" x14ac:dyDescent="0.2">
      <c r="C104" s="4">
        <v>0</v>
      </c>
    </row>
    <row r="105" spans="3:3" x14ac:dyDescent="0.2">
      <c r="C105" s="4">
        <v>0</v>
      </c>
    </row>
    <row r="106" spans="3:3" x14ac:dyDescent="0.2">
      <c r="C106" s="4">
        <v>0</v>
      </c>
    </row>
    <row r="111" spans="3:3" x14ac:dyDescent="0.2">
      <c r="C111" s="4">
        <v>1854955.59</v>
      </c>
    </row>
    <row r="112" spans="3:3" x14ac:dyDescent="0.2">
      <c r="C112" s="4">
        <v>2056855.43</v>
      </c>
    </row>
    <row r="113" spans="3:3" x14ac:dyDescent="0.2">
      <c r="C113" s="4">
        <v>0</v>
      </c>
    </row>
    <row r="114" spans="3:3" x14ac:dyDescent="0.2">
      <c r="C114" s="4">
        <v>0</v>
      </c>
    </row>
    <row r="115" spans="3:3" x14ac:dyDescent="0.2">
      <c r="C115" s="4">
        <v>0</v>
      </c>
    </row>
    <row r="116" spans="3:3" x14ac:dyDescent="0.2">
      <c r="C116" s="4">
        <v>0</v>
      </c>
    </row>
    <row r="117" spans="3:3" x14ac:dyDescent="0.2">
      <c r="C117" s="4">
        <v>7738751.75</v>
      </c>
    </row>
    <row r="118" spans="3:3" x14ac:dyDescent="0.2">
      <c r="C118" s="4">
        <v>0</v>
      </c>
    </row>
    <row r="119" spans="3:3" x14ac:dyDescent="0.2">
      <c r="C119" s="4">
        <v>1709047.89</v>
      </c>
    </row>
    <row r="121" spans="3:3" x14ac:dyDescent="0.2">
      <c r="C121" s="4">
        <v>0</v>
      </c>
    </row>
    <row r="122" spans="3:3" x14ac:dyDescent="0.2">
      <c r="C122" s="4">
        <v>0</v>
      </c>
    </row>
    <row r="123" spans="3:3" x14ac:dyDescent="0.2">
      <c r="C123" s="4">
        <v>0</v>
      </c>
    </row>
    <row r="128" spans="3:3" x14ac:dyDescent="0.2">
      <c r="C128" s="4">
        <v>0</v>
      </c>
    </row>
    <row r="129" spans="3:3" x14ac:dyDescent="0.2">
      <c r="C129" s="4">
        <v>0</v>
      </c>
    </row>
    <row r="130" spans="3:3" x14ac:dyDescent="0.2">
      <c r="C130" s="4">
        <v>0</v>
      </c>
    </row>
    <row r="131" spans="3:3" x14ac:dyDescent="0.2">
      <c r="C131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7" spans="3:3" x14ac:dyDescent="0.2">
      <c r="C137" s="4">
        <v>0</v>
      </c>
    </row>
    <row r="138" spans="3:3" x14ac:dyDescent="0.2">
      <c r="C138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49" spans="3:3" x14ac:dyDescent="0.2">
      <c r="C149" s="4">
        <v>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0" customWidth="1"/>
    <col min="2" max="2" width="63.140625" style="40" customWidth="1"/>
    <col min="3" max="3" width="17.7109375" style="40" customWidth="1"/>
    <col min="4" max="16384" width="11.42578125" style="40"/>
  </cols>
  <sheetData>
    <row r="1" spans="1:3" s="39" customFormat="1" ht="18" customHeight="1" x14ac:dyDescent="0.25">
      <c r="A1" s="138" t="s">
        <v>629</v>
      </c>
      <c r="B1" s="139"/>
      <c r="C1" s="140"/>
    </row>
    <row r="2" spans="1:3" s="39" customFormat="1" ht="18" customHeight="1" x14ac:dyDescent="0.25">
      <c r="A2" s="141" t="s">
        <v>44</v>
      </c>
      <c r="B2" s="142"/>
      <c r="C2" s="143"/>
    </row>
    <row r="3" spans="1:3" s="39" customFormat="1" ht="18" customHeight="1" x14ac:dyDescent="0.25">
      <c r="A3" s="141" t="s">
        <v>630</v>
      </c>
      <c r="B3" s="142"/>
      <c r="C3" s="143"/>
    </row>
    <row r="4" spans="1:3" s="41" customFormat="1" ht="18" customHeight="1" x14ac:dyDescent="0.2">
      <c r="A4" s="144" t="s">
        <v>625</v>
      </c>
      <c r="B4" s="145"/>
      <c r="C4" s="146"/>
    </row>
    <row r="5" spans="1:3" x14ac:dyDescent="0.2">
      <c r="A5" s="56" t="s">
        <v>530</v>
      </c>
      <c r="B5" s="56"/>
      <c r="C5" s="57">
        <v>15890956.369999999</v>
      </c>
    </row>
    <row r="6" spans="1:3" x14ac:dyDescent="0.2">
      <c r="A6" s="58"/>
      <c r="B6" s="59"/>
      <c r="C6" s="60"/>
    </row>
    <row r="7" spans="1:3" x14ac:dyDescent="0.2">
      <c r="A7" s="69" t="s">
        <v>531</v>
      </c>
      <c r="B7" s="69"/>
      <c r="C7" s="61">
        <f>SUM(C8:C13)</f>
        <v>0</v>
      </c>
    </row>
    <row r="8" spans="1:3" x14ac:dyDescent="0.2">
      <c r="A8" s="77" t="s">
        <v>532</v>
      </c>
      <c r="B8" s="76" t="s">
        <v>345</v>
      </c>
      <c r="C8" s="62">
        <v>0</v>
      </c>
    </row>
    <row r="9" spans="1:3" x14ac:dyDescent="0.2">
      <c r="A9" s="63" t="s">
        <v>533</v>
      </c>
      <c r="B9" s="64" t="s">
        <v>542</v>
      </c>
      <c r="C9" s="62">
        <v>0</v>
      </c>
    </row>
    <row r="10" spans="1:3" x14ac:dyDescent="0.2">
      <c r="A10" s="63" t="s">
        <v>534</v>
      </c>
      <c r="B10" s="64" t="s">
        <v>353</v>
      </c>
      <c r="C10" s="62">
        <v>0</v>
      </c>
    </row>
    <row r="11" spans="1:3" x14ac:dyDescent="0.2">
      <c r="A11" s="63" t="s">
        <v>535</v>
      </c>
      <c r="B11" s="64" t="s">
        <v>354</v>
      </c>
      <c r="C11" s="62">
        <v>0</v>
      </c>
    </row>
    <row r="12" spans="1:3" x14ac:dyDescent="0.2">
      <c r="A12" s="63" t="s">
        <v>536</v>
      </c>
      <c r="B12" s="64" t="s">
        <v>355</v>
      </c>
      <c r="C12" s="62">
        <v>0</v>
      </c>
    </row>
    <row r="13" spans="1:3" x14ac:dyDescent="0.2">
      <c r="A13" s="65" t="s">
        <v>537</v>
      </c>
      <c r="B13" s="66" t="s">
        <v>538</v>
      </c>
      <c r="C13" s="62">
        <v>0</v>
      </c>
    </row>
    <row r="14" spans="1:3" x14ac:dyDescent="0.2">
      <c r="A14" s="58"/>
      <c r="B14" s="67"/>
      <c r="C14" s="68"/>
    </row>
    <row r="15" spans="1:3" x14ac:dyDescent="0.2">
      <c r="A15" s="69" t="s">
        <v>84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541</v>
      </c>
      <c r="C16" s="62">
        <v>0</v>
      </c>
    </row>
    <row r="17" spans="1:3" x14ac:dyDescent="0.2">
      <c r="A17" s="71">
        <v>3.2</v>
      </c>
      <c r="B17" s="64" t="s">
        <v>539</v>
      </c>
      <c r="C17" s="62">
        <v>0</v>
      </c>
    </row>
    <row r="18" spans="1:3" x14ac:dyDescent="0.2">
      <c r="A18" s="71">
        <v>3.3</v>
      </c>
      <c r="B18" s="66" t="s">
        <v>540</v>
      </c>
      <c r="C18" s="72">
        <v>0</v>
      </c>
    </row>
    <row r="19" spans="1:3" x14ac:dyDescent="0.2">
      <c r="A19" s="58"/>
      <c r="B19" s="73"/>
      <c r="C19" s="74"/>
    </row>
    <row r="20" spans="1:3" x14ac:dyDescent="0.2">
      <c r="A20" s="75" t="s">
        <v>83</v>
      </c>
      <c r="B20" s="75"/>
      <c r="C20" s="57">
        <f>C5+C7-C15</f>
        <v>15890956.369999999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40" customWidth="1"/>
    <col min="2" max="2" width="62.140625" style="40" customWidth="1"/>
    <col min="3" max="3" width="17.7109375" style="40" customWidth="1"/>
    <col min="4" max="16384" width="11.42578125" style="40"/>
  </cols>
  <sheetData>
    <row r="1" spans="1:3" s="42" customFormat="1" ht="18.95" customHeight="1" x14ac:dyDescent="0.25">
      <c r="A1" s="147" t="s">
        <v>629</v>
      </c>
      <c r="B1" s="148"/>
      <c r="C1" s="149"/>
    </row>
    <row r="2" spans="1:3" s="42" customFormat="1" ht="18.95" customHeight="1" x14ac:dyDescent="0.25">
      <c r="A2" s="150" t="s">
        <v>45</v>
      </c>
      <c r="B2" s="151"/>
      <c r="C2" s="152"/>
    </row>
    <row r="3" spans="1:3" s="42" customFormat="1" ht="18.95" customHeight="1" x14ac:dyDescent="0.25">
      <c r="A3" s="150" t="s">
        <v>630</v>
      </c>
      <c r="B3" s="151"/>
      <c r="C3" s="152"/>
    </row>
    <row r="4" spans="1:3" x14ac:dyDescent="0.2">
      <c r="A4" s="144" t="s">
        <v>625</v>
      </c>
      <c r="B4" s="145"/>
      <c r="C4" s="146"/>
    </row>
    <row r="5" spans="1:3" x14ac:dyDescent="0.2">
      <c r="A5" s="86" t="s">
        <v>543</v>
      </c>
      <c r="B5" s="56"/>
      <c r="C5" s="79">
        <v>13705927.59</v>
      </c>
    </row>
    <row r="6" spans="1:3" x14ac:dyDescent="0.2">
      <c r="A6" s="80"/>
      <c r="B6" s="59"/>
      <c r="C6" s="81"/>
    </row>
    <row r="7" spans="1:3" x14ac:dyDescent="0.2">
      <c r="A7" s="69" t="s">
        <v>544</v>
      </c>
      <c r="B7" s="82"/>
      <c r="C7" s="61">
        <f>SUM(C8:C28)</f>
        <v>653944.75</v>
      </c>
    </row>
    <row r="8" spans="1:3" x14ac:dyDescent="0.2">
      <c r="A8" s="131">
        <v>2.1</v>
      </c>
      <c r="B8" s="87" t="s">
        <v>373</v>
      </c>
      <c r="C8" s="88">
        <v>0</v>
      </c>
    </row>
    <row r="9" spans="1:3" x14ac:dyDescent="0.2">
      <c r="A9" s="131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0</v>
      </c>
    </row>
    <row r="11" spans="1:3" x14ac:dyDescent="0.2">
      <c r="A11" s="95">
        <v>2.4</v>
      </c>
      <c r="B11" s="78" t="s">
        <v>241</v>
      </c>
      <c r="C11" s="88">
        <v>0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0</v>
      </c>
    </row>
    <row r="14" spans="1:3" x14ac:dyDescent="0.2">
      <c r="A14" s="95">
        <v>2.7</v>
      </c>
      <c r="B14" s="78" t="s">
        <v>244</v>
      </c>
      <c r="C14" s="88">
        <v>0</v>
      </c>
    </row>
    <row r="15" spans="1:3" x14ac:dyDescent="0.2">
      <c r="A15" s="95">
        <v>2.8</v>
      </c>
      <c r="B15" s="78" t="s">
        <v>245</v>
      </c>
      <c r="C15" s="88">
        <v>653944.75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545</v>
      </c>
      <c r="B17" s="78" t="s">
        <v>546</v>
      </c>
      <c r="C17" s="88">
        <v>0</v>
      </c>
    </row>
    <row r="18" spans="1:3" x14ac:dyDescent="0.2">
      <c r="A18" s="95" t="s">
        <v>575</v>
      </c>
      <c r="B18" s="78" t="s">
        <v>249</v>
      </c>
      <c r="C18" s="88">
        <v>0</v>
      </c>
    </row>
    <row r="19" spans="1:3" x14ac:dyDescent="0.2">
      <c r="A19" s="95" t="s">
        <v>576</v>
      </c>
      <c r="B19" s="78" t="s">
        <v>547</v>
      </c>
      <c r="C19" s="88">
        <v>0</v>
      </c>
    </row>
    <row r="20" spans="1:3" x14ac:dyDescent="0.2">
      <c r="A20" s="95" t="s">
        <v>577</v>
      </c>
      <c r="B20" s="78" t="s">
        <v>548</v>
      </c>
      <c r="C20" s="88">
        <v>0</v>
      </c>
    </row>
    <row r="21" spans="1:3" x14ac:dyDescent="0.2">
      <c r="A21" s="95" t="s">
        <v>578</v>
      </c>
      <c r="B21" s="78" t="s">
        <v>549</v>
      </c>
      <c r="C21" s="88">
        <v>0</v>
      </c>
    </row>
    <row r="22" spans="1:3" x14ac:dyDescent="0.2">
      <c r="A22" s="95" t="s">
        <v>550</v>
      </c>
      <c r="B22" s="78" t="s">
        <v>551</v>
      </c>
      <c r="C22" s="88">
        <v>0</v>
      </c>
    </row>
    <row r="23" spans="1:3" x14ac:dyDescent="0.2">
      <c r="A23" s="95" t="s">
        <v>552</v>
      </c>
      <c r="B23" s="78" t="s">
        <v>553</v>
      </c>
      <c r="C23" s="88">
        <v>0</v>
      </c>
    </row>
    <row r="24" spans="1:3" x14ac:dyDescent="0.2">
      <c r="A24" s="95" t="s">
        <v>554</v>
      </c>
      <c r="B24" s="78" t="s">
        <v>555</v>
      </c>
      <c r="C24" s="88">
        <v>0</v>
      </c>
    </row>
    <row r="25" spans="1:3" x14ac:dyDescent="0.2">
      <c r="A25" s="95" t="s">
        <v>556</v>
      </c>
      <c r="B25" s="78" t="s">
        <v>557</v>
      </c>
      <c r="C25" s="88">
        <v>0</v>
      </c>
    </row>
    <row r="26" spans="1:3" x14ac:dyDescent="0.2">
      <c r="A26" s="95" t="s">
        <v>558</v>
      </c>
      <c r="B26" s="78" t="s">
        <v>559</v>
      </c>
      <c r="C26" s="88">
        <v>0</v>
      </c>
    </row>
    <row r="27" spans="1:3" x14ac:dyDescent="0.2">
      <c r="A27" s="95" t="s">
        <v>560</v>
      </c>
      <c r="B27" s="78" t="s">
        <v>561</v>
      </c>
      <c r="C27" s="88">
        <v>0</v>
      </c>
    </row>
    <row r="28" spans="1:3" x14ac:dyDescent="0.2">
      <c r="A28" s="95" t="s">
        <v>562</v>
      </c>
      <c r="B28" s="87" t="s">
        <v>563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564</v>
      </c>
      <c r="B30" s="92"/>
      <c r="C30" s="93">
        <f>SUM(C31:C37)</f>
        <v>0</v>
      </c>
    </row>
    <row r="31" spans="1:3" x14ac:dyDescent="0.2">
      <c r="A31" s="95" t="s">
        <v>565</v>
      </c>
      <c r="B31" s="78" t="s">
        <v>442</v>
      </c>
      <c r="C31" s="88">
        <v>0</v>
      </c>
    </row>
    <row r="32" spans="1:3" x14ac:dyDescent="0.2">
      <c r="A32" s="95" t="s">
        <v>566</v>
      </c>
      <c r="B32" s="78" t="s">
        <v>81</v>
      </c>
      <c r="C32" s="88">
        <v>0</v>
      </c>
    </row>
    <row r="33" spans="1:3" x14ac:dyDescent="0.2">
      <c r="A33" s="95" t="s">
        <v>567</v>
      </c>
      <c r="B33" s="78" t="s">
        <v>452</v>
      </c>
      <c r="C33" s="88">
        <v>0</v>
      </c>
    </row>
    <row r="34" spans="1:3" x14ac:dyDescent="0.2">
      <c r="A34" s="95" t="s">
        <v>568</v>
      </c>
      <c r="B34" s="78" t="s">
        <v>569</v>
      </c>
      <c r="C34" s="88">
        <v>0</v>
      </c>
    </row>
    <row r="35" spans="1:3" x14ac:dyDescent="0.2">
      <c r="A35" s="95" t="s">
        <v>570</v>
      </c>
      <c r="B35" s="78" t="s">
        <v>571</v>
      </c>
      <c r="C35" s="88">
        <v>0</v>
      </c>
    </row>
    <row r="36" spans="1:3" x14ac:dyDescent="0.2">
      <c r="A36" s="95" t="s">
        <v>572</v>
      </c>
      <c r="B36" s="78" t="s">
        <v>460</v>
      </c>
      <c r="C36" s="88">
        <v>0</v>
      </c>
    </row>
    <row r="37" spans="1:3" x14ac:dyDescent="0.2">
      <c r="A37" s="95" t="s">
        <v>573</v>
      </c>
      <c r="B37" s="87" t="s">
        <v>574</v>
      </c>
      <c r="C37" s="94">
        <v>0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6"/>
      <c r="C39" s="57">
        <f>C5-C7+C30</f>
        <v>13051982.84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37" t="s">
        <v>629</v>
      </c>
      <c r="B1" s="153"/>
      <c r="C1" s="153"/>
      <c r="D1" s="153"/>
      <c r="E1" s="153"/>
      <c r="F1" s="153"/>
      <c r="G1" s="29" t="s">
        <v>615</v>
      </c>
      <c r="H1" s="30">
        <v>2019</v>
      </c>
    </row>
    <row r="2" spans="1:10" ht="18.95" customHeight="1" x14ac:dyDescent="0.2">
      <c r="A2" s="137" t="s">
        <v>626</v>
      </c>
      <c r="B2" s="153"/>
      <c r="C2" s="153"/>
      <c r="D2" s="153"/>
      <c r="E2" s="153"/>
      <c r="F2" s="153"/>
      <c r="G2" s="16" t="s">
        <v>620</v>
      </c>
      <c r="H2" s="30" t="str">
        <f>'Notas a los Edos Financieros'!E2</f>
        <v>TRIMESTRAL</v>
      </c>
    </row>
    <row r="3" spans="1:10" ht="18.95" customHeight="1" x14ac:dyDescent="0.2">
      <c r="A3" s="154" t="s">
        <v>630</v>
      </c>
      <c r="B3" s="155"/>
      <c r="C3" s="155"/>
      <c r="D3" s="155"/>
      <c r="E3" s="155"/>
      <c r="F3" s="155"/>
      <c r="G3" s="16" t="s">
        <v>621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495</v>
      </c>
      <c r="C7" s="34" t="s">
        <v>181</v>
      </c>
      <c r="D7" s="34" t="s">
        <v>496</v>
      </c>
      <c r="E7" s="34" t="s">
        <v>497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4" customFormat="1" x14ac:dyDescent="0.2">
      <c r="A8" s="43">
        <v>7000</v>
      </c>
      <c r="B8" s="44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627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628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4" customFormat="1" x14ac:dyDescent="0.2">
      <c r="A37" s="43">
        <v>8000</v>
      </c>
      <c r="B37" s="44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8" t="s">
        <v>51</v>
      </c>
      <c r="C1" s="119"/>
      <c r="D1" s="119"/>
      <c r="E1" s="120"/>
    </row>
    <row r="2" spans="1:8" ht="15" customHeight="1" x14ac:dyDescent="0.2">
      <c r="A2" s="2" t="s">
        <v>31</v>
      </c>
    </row>
    <row r="3" spans="1:8" x14ac:dyDescent="0.2">
      <c r="A3" s="1"/>
    </row>
    <row r="4" spans="1:8" s="122" customFormat="1" x14ac:dyDescent="0.2">
      <c r="A4" s="121" t="s">
        <v>34</v>
      </c>
    </row>
    <row r="5" spans="1:8" s="122" customFormat="1" ht="39.950000000000003" customHeight="1" x14ac:dyDescent="0.2">
      <c r="A5" s="156" t="s">
        <v>35</v>
      </c>
      <c r="B5" s="156"/>
      <c r="C5" s="156"/>
      <c r="D5" s="156"/>
      <c r="E5" s="156"/>
      <c r="H5" s="123"/>
    </row>
    <row r="6" spans="1:8" s="122" customFormat="1" x14ac:dyDescent="0.2">
      <c r="A6" s="124"/>
      <c r="B6" s="124"/>
      <c r="C6" s="124"/>
      <c r="D6" s="124"/>
      <c r="H6" s="123"/>
    </row>
    <row r="7" spans="1:8" s="122" customFormat="1" ht="12.75" x14ac:dyDescent="0.2">
      <c r="A7" s="123" t="s">
        <v>36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44" t="s">
        <v>126</v>
      </c>
      <c r="B9" s="123"/>
      <c r="C9" s="123"/>
      <c r="D9" s="123"/>
    </row>
    <row r="10" spans="1:8" s="122" customFormat="1" ht="26.1" customHeight="1" x14ac:dyDescent="0.2">
      <c r="A10" s="125" t="s">
        <v>606</v>
      </c>
      <c r="B10" s="157" t="s">
        <v>37</v>
      </c>
      <c r="C10" s="157"/>
      <c r="D10" s="157"/>
      <c r="E10" s="157"/>
    </row>
    <row r="11" spans="1:8" s="122" customFormat="1" ht="12.95" customHeight="1" x14ac:dyDescent="0.2">
      <c r="A11" s="126" t="s">
        <v>607</v>
      </c>
      <c r="B11" s="127" t="s">
        <v>38</v>
      </c>
      <c r="C11" s="127"/>
      <c r="D11" s="127"/>
      <c r="E11" s="127"/>
    </row>
    <row r="12" spans="1:8" s="122" customFormat="1" ht="26.1" customHeight="1" x14ac:dyDescent="0.2">
      <c r="A12" s="126" t="s">
        <v>608</v>
      </c>
      <c r="B12" s="157" t="s">
        <v>39</v>
      </c>
      <c r="C12" s="157"/>
      <c r="D12" s="157"/>
      <c r="E12" s="157"/>
    </row>
    <row r="13" spans="1:8" s="122" customFormat="1" ht="26.1" customHeight="1" x14ac:dyDescent="0.2">
      <c r="A13" s="126" t="s">
        <v>609</v>
      </c>
      <c r="B13" s="157" t="s">
        <v>40</v>
      </c>
      <c r="C13" s="157"/>
      <c r="D13" s="157"/>
      <c r="E13" s="157"/>
    </row>
    <row r="14" spans="1:8" s="122" customFormat="1" ht="11.25" customHeight="1" x14ac:dyDescent="0.2">
      <c r="A14" s="128"/>
      <c r="B14" s="129"/>
      <c r="C14" s="129"/>
      <c r="D14" s="129"/>
      <c r="E14" s="129"/>
    </row>
    <row r="15" spans="1:8" s="122" customFormat="1" ht="39" customHeight="1" x14ac:dyDescent="0.2">
      <c r="A15" s="125" t="s">
        <v>610</v>
      </c>
      <c r="B15" s="127" t="s">
        <v>41</v>
      </c>
    </row>
    <row r="16" spans="1:8" s="122" customFormat="1" ht="12.95" customHeight="1" x14ac:dyDescent="0.2">
      <c r="A16" s="126" t="s">
        <v>611</v>
      </c>
    </row>
    <row r="17" spans="1:4" s="122" customFormat="1" ht="12.95" customHeight="1" x14ac:dyDescent="0.2">
      <c r="A17" s="127"/>
    </row>
    <row r="18" spans="1:4" s="122" customFormat="1" ht="12.95" customHeight="1" x14ac:dyDescent="0.2">
      <c r="A18" s="44" t="s">
        <v>98</v>
      </c>
    </row>
    <row r="19" spans="1:4" s="122" customFormat="1" ht="12.95" customHeight="1" x14ac:dyDescent="0.2">
      <c r="A19" s="130" t="s">
        <v>612</v>
      </c>
    </row>
    <row r="20" spans="1:4" s="122" customFormat="1" ht="12.95" customHeight="1" x14ac:dyDescent="0.2">
      <c r="A20" s="130" t="s">
        <v>613</v>
      </c>
    </row>
    <row r="21" spans="1:4" s="122" customFormat="1" x14ac:dyDescent="0.2">
      <c r="A21" s="123"/>
    </row>
    <row r="22" spans="1:4" s="122" customFormat="1" x14ac:dyDescent="0.2">
      <c r="A22" s="123" t="s">
        <v>525</v>
      </c>
      <c r="B22" s="123"/>
      <c r="C22" s="123"/>
      <c r="D22" s="123"/>
    </row>
    <row r="23" spans="1:4" s="122" customFormat="1" x14ac:dyDescent="0.2">
      <c r="A23" s="123" t="s">
        <v>526</v>
      </c>
      <c r="B23" s="123"/>
      <c r="C23" s="123"/>
      <c r="D23" s="123"/>
    </row>
    <row r="24" spans="1:4" s="122" customFormat="1" x14ac:dyDescent="0.2">
      <c r="A24" s="123" t="s">
        <v>527</v>
      </c>
      <c r="B24" s="123"/>
      <c r="C24" s="123"/>
      <c r="D24" s="123"/>
    </row>
    <row r="25" spans="1:4" s="122" customFormat="1" x14ac:dyDescent="0.2">
      <c r="A25" s="123" t="s">
        <v>528</v>
      </c>
      <c r="B25" s="123"/>
      <c r="C25" s="123"/>
      <c r="D25" s="123"/>
    </row>
    <row r="26" spans="1:4" s="122" customFormat="1" x14ac:dyDescent="0.2">
      <c r="A26" s="123" t="s">
        <v>529</v>
      </c>
      <c r="B26" s="123"/>
      <c r="C26" s="123"/>
      <c r="D26" s="123"/>
    </row>
    <row r="27" spans="1:4" s="122" customFormat="1" x14ac:dyDescent="0.2">
      <c r="A27" s="123"/>
      <c r="B27" s="123"/>
      <c r="C27" s="123"/>
      <c r="D27" s="123"/>
    </row>
    <row r="28" spans="1:4" s="122" customFormat="1" ht="12" x14ac:dyDescent="0.2">
      <c r="A28" s="128" t="s">
        <v>99</v>
      </c>
      <c r="B28" s="123"/>
      <c r="C28" s="123"/>
      <c r="D28" s="123"/>
    </row>
    <row r="29" spans="1:4" s="122" customFormat="1" x14ac:dyDescent="0.2">
      <c r="A29" s="123"/>
      <c r="B29" s="123"/>
      <c r="C29" s="123"/>
      <c r="D29" s="12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35" t="str">
        <f>'Notas a los Edos Financieros'!A1</f>
        <v>Sistema Municipal de Agua Potable y Alcantarillado para el Municipio de Salvatierra, Gto.</v>
      </c>
      <c r="B1" s="136"/>
      <c r="C1" s="136"/>
      <c r="D1" s="136"/>
      <c r="E1" s="136"/>
      <c r="F1" s="136"/>
      <c r="G1" s="16" t="s">
        <v>615</v>
      </c>
      <c r="H1" s="27">
        <f>'Notas a los Edos Financieros'!E1</f>
        <v>2019</v>
      </c>
    </row>
    <row r="2" spans="1:8" s="18" customFormat="1" ht="18.95" customHeight="1" x14ac:dyDescent="0.25">
      <c r="A2" s="135" t="s">
        <v>619</v>
      </c>
      <c r="B2" s="136"/>
      <c r="C2" s="136"/>
      <c r="D2" s="136"/>
      <c r="E2" s="136"/>
      <c r="F2" s="136"/>
      <c r="G2" s="16" t="s">
        <v>620</v>
      </c>
      <c r="H2" s="27" t="str">
        <f>'Notas a los Edos Financieros'!E2</f>
        <v>TRIMESTRAL</v>
      </c>
    </row>
    <row r="3" spans="1:8" s="18" customFormat="1" ht="18.95" customHeight="1" x14ac:dyDescent="0.25">
      <c r="A3" s="135" t="str">
        <f>'Notas a los Edos Financieros'!A3</f>
        <v>Correspondiente del XXXX al XXXX</v>
      </c>
      <c r="B3" s="136"/>
      <c r="C3" s="136"/>
      <c r="D3" s="136"/>
      <c r="E3" s="136"/>
      <c r="F3" s="136"/>
      <c r="G3" s="16" t="s">
        <v>621</v>
      </c>
      <c r="H3" s="27">
        <f>'Notas a los Edos Financieros'!E3</f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2018</v>
      </c>
      <c r="E14" s="23">
        <f>D14-1</f>
        <v>2017</v>
      </c>
      <c r="F14" s="23">
        <f>E14-1</f>
        <v>2016</v>
      </c>
      <c r="G14" s="23">
        <f>F14-1</f>
        <v>2015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588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589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590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0</v>
      </c>
      <c r="D62" s="26">
        <f t="shared" ref="D62:E62" si="0">SUM(D63:D70)</f>
        <v>0</v>
      </c>
      <c r="E62" s="26">
        <f t="shared" si="0"/>
        <v>0</v>
      </c>
    </row>
    <row r="63" spans="1:9" x14ac:dyDescent="0.2">
      <c r="A63" s="24">
        <v>1241</v>
      </c>
      <c r="B63" s="22" t="s">
        <v>240</v>
      </c>
      <c r="C63" s="26">
        <v>0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0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591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600</v>
      </c>
      <c r="C96" s="26">
        <f>SUM(C97:C100)</f>
        <v>0</v>
      </c>
    </row>
    <row r="97" spans="1:8" x14ac:dyDescent="0.2">
      <c r="A97" s="24">
        <v>1191</v>
      </c>
      <c r="B97" s="22" t="s">
        <v>592</v>
      </c>
      <c r="C97" s="26">
        <f>SUM(C98:C100)</f>
        <v>0</v>
      </c>
    </row>
    <row r="98" spans="1:8" x14ac:dyDescent="0.2">
      <c r="A98" s="24">
        <v>1192</v>
      </c>
      <c r="B98" s="22" t="s">
        <v>593</v>
      </c>
      <c r="C98" s="26">
        <v>0</v>
      </c>
    </row>
    <row r="99" spans="1:8" x14ac:dyDescent="0.2">
      <c r="A99" s="24">
        <v>1193</v>
      </c>
      <c r="B99" s="22" t="s">
        <v>594</v>
      </c>
      <c r="C99" s="26">
        <v>0</v>
      </c>
    </row>
    <row r="100" spans="1:8" x14ac:dyDescent="0.2">
      <c r="A100" s="24">
        <v>1194</v>
      </c>
      <c r="B100" s="22" t="s">
        <v>595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0</v>
      </c>
      <c r="D110" s="26">
        <f>SUM(D111:D119)</f>
        <v>0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79</v>
      </c>
    </row>
    <row r="5" spans="1:2" ht="15" customHeight="1" x14ac:dyDescent="0.2">
      <c r="A5" s="106"/>
      <c r="B5" s="105" t="s">
        <v>52</v>
      </c>
    </row>
    <row r="6" spans="1:2" ht="15" customHeight="1" x14ac:dyDescent="0.2">
      <c r="A6" s="106"/>
      <c r="B6" s="107" t="s">
        <v>150</v>
      </c>
    </row>
    <row r="7" spans="1:2" ht="15" customHeight="1" x14ac:dyDescent="0.2">
      <c r="A7" s="106"/>
      <c r="B7" s="105" t="s">
        <v>53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601</v>
      </c>
    </row>
    <row r="10" spans="1:2" ht="15" customHeight="1" x14ac:dyDescent="0.2">
      <c r="A10" s="106"/>
      <c r="B10" s="105" t="s">
        <v>602</v>
      </c>
    </row>
    <row r="11" spans="1:2" ht="15" customHeight="1" x14ac:dyDescent="0.2">
      <c r="A11" s="106"/>
      <c r="B11" s="105" t="s">
        <v>128</v>
      </c>
    </row>
    <row r="12" spans="1:2" ht="15" customHeight="1" x14ac:dyDescent="0.2">
      <c r="A12" s="106"/>
      <c r="B12" s="105" t="s">
        <v>127</v>
      </c>
    </row>
    <row r="13" spans="1:2" ht="15" customHeight="1" x14ac:dyDescent="0.2">
      <c r="A13" s="106"/>
      <c r="B13" s="105" t="s">
        <v>129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54</v>
      </c>
    </row>
    <row r="16" spans="1:2" ht="15" customHeight="1" x14ac:dyDescent="0.2">
      <c r="A16" s="106"/>
      <c r="B16" s="108" t="s">
        <v>55</v>
      </c>
    </row>
    <row r="17" spans="1:2" ht="15" customHeight="1" x14ac:dyDescent="0.2">
      <c r="A17" s="106"/>
      <c r="B17" s="108" t="s">
        <v>56</v>
      </c>
    </row>
    <row r="18" spans="1:2" ht="15" customHeight="1" x14ac:dyDescent="0.2">
      <c r="A18" s="106"/>
      <c r="B18" s="105" t="s">
        <v>57</v>
      </c>
    </row>
    <row r="19" spans="1:2" ht="15" customHeight="1" x14ac:dyDescent="0.2">
      <c r="A19" s="106"/>
      <c r="B19" s="109" t="s">
        <v>138</v>
      </c>
    </row>
    <row r="20" spans="1:2" x14ac:dyDescent="0.2">
      <c r="A20" s="106"/>
    </row>
    <row r="21" spans="1:2" ht="15" customHeight="1" x14ac:dyDescent="0.2">
      <c r="A21" s="104" t="s">
        <v>134</v>
      </c>
      <c r="B21" s="1" t="s">
        <v>189</v>
      </c>
    </row>
    <row r="22" spans="1:2" ht="15" customHeight="1" x14ac:dyDescent="0.2">
      <c r="A22" s="106"/>
      <c r="B22" s="110" t="s">
        <v>190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58</v>
      </c>
    </row>
    <row r="25" spans="1:2" ht="15" customHeight="1" x14ac:dyDescent="0.2">
      <c r="A25" s="106"/>
      <c r="B25" s="109" t="s">
        <v>130</v>
      </c>
    </row>
    <row r="26" spans="1:2" ht="15" customHeight="1" x14ac:dyDescent="0.2">
      <c r="A26" s="106"/>
      <c r="B26" s="109" t="s">
        <v>131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59</v>
      </c>
    </row>
    <row r="29" spans="1:2" ht="15" customHeight="1" x14ac:dyDescent="0.2">
      <c r="A29" s="106"/>
      <c r="B29" s="109" t="s">
        <v>137</v>
      </c>
    </row>
    <row r="30" spans="1:2" ht="15" customHeight="1" x14ac:dyDescent="0.2">
      <c r="A30" s="106"/>
      <c r="B30" s="109" t="s">
        <v>60</v>
      </c>
    </row>
    <row r="31" spans="1:2" ht="15" customHeight="1" x14ac:dyDescent="0.2">
      <c r="A31" s="106"/>
      <c r="B31" s="111" t="s">
        <v>61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62</v>
      </c>
    </row>
    <row r="34" spans="1:2" ht="15" customHeight="1" x14ac:dyDescent="0.2">
      <c r="A34" s="106"/>
      <c r="B34" s="109" t="s">
        <v>63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132</v>
      </c>
    </row>
    <row r="37" spans="1:2" ht="15" customHeight="1" x14ac:dyDescent="0.2">
      <c r="A37" s="106"/>
      <c r="B37" s="105" t="s">
        <v>139</v>
      </c>
    </row>
    <row r="38" spans="1:2" ht="15" customHeight="1" x14ac:dyDescent="0.2">
      <c r="A38" s="106"/>
      <c r="B38" s="112" t="s">
        <v>192</v>
      </c>
    </row>
    <row r="39" spans="1:2" ht="15" customHeight="1" x14ac:dyDescent="0.2">
      <c r="A39" s="106"/>
      <c r="B39" s="105" t="s">
        <v>193</v>
      </c>
    </row>
    <row r="40" spans="1:2" ht="15" customHeight="1" x14ac:dyDescent="0.2">
      <c r="A40" s="106"/>
      <c r="B40" s="105" t="s">
        <v>135</v>
      </c>
    </row>
    <row r="41" spans="1:2" ht="15" customHeight="1" x14ac:dyDescent="0.2">
      <c r="A41" s="106"/>
      <c r="B41" s="105" t="s">
        <v>136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140</v>
      </c>
    </row>
    <row r="44" spans="1:2" ht="15" customHeight="1" x14ac:dyDescent="0.2">
      <c r="A44" s="106"/>
      <c r="B44" s="105" t="s">
        <v>143</v>
      </c>
    </row>
    <row r="45" spans="1:2" ht="15" customHeight="1" x14ac:dyDescent="0.2">
      <c r="A45" s="106"/>
      <c r="B45" s="112" t="s">
        <v>194</v>
      </c>
    </row>
    <row r="46" spans="1:2" ht="15" customHeight="1" x14ac:dyDescent="0.2">
      <c r="A46" s="106"/>
      <c r="B46" s="105" t="s">
        <v>195</v>
      </c>
    </row>
    <row r="47" spans="1:2" ht="15" customHeight="1" x14ac:dyDescent="0.2">
      <c r="A47" s="106"/>
      <c r="B47" s="105" t="s">
        <v>142</v>
      </c>
    </row>
    <row r="48" spans="1:2" ht="15" customHeight="1" x14ac:dyDescent="0.2">
      <c r="A48" s="106"/>
      <c r="B48" s="105" t="s">
        <v>141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171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64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65</v>
      </c>
    </row>
    <row r="55" spans="1:2" ht="15" customHeight="1" x14ac:dyDescent="0.2">
      <c r="A55" s="106"/>
      <c r="B55" s="108" t="s">
        <v>66</v>
      </c>
    </row>
    <row r="56" spans="1:2" ht="15" customHeight="1" x14ac:dyDescent="0.2">
      <c r="A56" s="106"/>
      <c r="B56" s="108" t="s">
        <v>67</v>
      </c>
    </row>
    <row r="57" spans="1:2" ht="15" customHeight="1" x14ac:dyDescent="0.2">
      <c r="A57" s="106"/>
      <c r="B57" s="108" t="s">
        <v>68</v>
      </c>
    </row>
    <row r="58" spans="1:2" ht="15" customHeight="1" x14ac:dyDescent="0.2">
      <c r="A58" s="106"/>
      <c r="B58" s="108" t="s">
        <v>69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70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33" t="s">
        <v>629</v>
      </c>
      <c r="B1" s="133"/>
      <c r="C1" s="133"/>
      <c r="D1" s="16" t="s">
        <v>615</v>
      </c>
      <c r="E1" s="27">
        <v>2019</v>
      </c>
    </row>
    <row r="2" spans="1:5" s="18" customFormat="1" ht="18.95" customHeight="1" x14ac:dyDescent="0.25">
      <c r="A2" s="133" t="s">
        <v>622</v>
      </c>
      <c r="B2" s="133"/>
      <c r="C2" s="133"/>
      <c r="D2" s="16" t="s">
        <v>620</v>
      </c>
      <c r="E2" s="27" t="str">
        <f>'Notas a los Edos Financieros'!E2</f>
        <v>TRIMESTRAL</v>
      </c>
    </row>
    <row r="3" spans="1:5" s="18" customFormat="1" ht="18.95" customHeight="1" x14ac:dyDescent="0.25">
      <c r="A3" s="133" t="s">
        <v>630</v>
      </c>
      <c r="B3" s="133"/>
      <c r="C3" s="133"/>
      <c r="D3" s="16" t="s">
        <v>621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47" t="s">
        <v>580</v>
      </c>
      <c r="B6" s="47"/>
      <c r="C6" s="47"/>
      <c r="D6" s="47"/>
      <c r="E6" s="47"/>
    </row>
    <row r="7" spans="1:5" x14ac:dyDescent="0.2">
      <c r="A7" s="48" t="s">
        <v>147</v>
      </c>
      <c r="B7" s="48" t="s">
        <v>144</v>
      </c>
      <c r="C7" s="48" t="s">
        <v>145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4">
        <f>SUM(C9+C19+C25+C28+C34+C37+C46)</f>
        <v>15890956.369999999</v>
      </c>
      <c r="D8" s="97"/>
      <c r="E8" s="49"/>
    </row>
    <row r="9" spans="1:5" x14ac:dyDescent="0.2">
      <c r="A9" s="50">
        <v>4110</v>
      </c>
      <c r="B9" s="51" t="s">
        <v>308</v>
      </c>
      <c r="C9" s="54">
        <f>SUM(C10:C18)</f>
        <v>0</v>
      </c>
      <c r="D9" s="97"/>
      <c r="E9" s="49"/>
    </row>
    <row r="10" spans="1:5" x14ac:dyDescent="0.2">
      <c r="A10" s="50">
        <v>4111</v>
      </c>
      <c r="B10" s="51" t="s">
        <v>309</v>
      </c>
      <c r="C10" s="54">
        <v>0</v>
      </c>
      <c r="D10" s="97"/>
      <c r="E10" s="49"/>
    </row>
    <row r="11" spans="1:5" x14ac:dyDescent="0.2">
      <c r="A11" s="50">
        <v>4112</v>
      </c>
      <c r="B11" s="51" t="s">
        <v>310</v>
      </c>
      <c r="C11" s="54">
        <v>0</v>
      </c>
      <c r="D11" s="97"/>
      <c r="E11" s="49"/>
    </row>
    <row r="12" spans="1:5" x14ac:dyDescent="0.2">
      <c r="A12" s="50">
        <v>4113</v>
      </c>
      <c r="B12" s="51" t="s">
        <v>311</v>
      </c>
      <c r="C12" s="54">
        <v>0</v>
      </c>
      <c r="D12" s="97"/>
      <c r="E12" s="49"/>
    </row>
    <row r="13" spans="1:5" x14ac:dyDescent="0.2">
      <c r="A13" s="50">
        <v>4114</v>
      </c>
      <c r="B13" s="51" t="s">
        <v>312</v>
      </c>
      <c r="C13" s="54">
        <v>0</v>
      </c>
      <c r="D13" s="97"/>
      <c r="E13" s="49"/>
    </row>
    <row r="14" spans="1:5" x14ac:dyDescent="0.2">
      <c r="A14" s="50">
        <v>4115</v>
      </c>
      <c r="B14" s="51" t="s">
        <v>313</v>
      </c>
      <c r="C14" s="54">
        <v>0</v>
      </c>
      <c r="D14" s="97"/>
      <c r="E14" s="49"/>
    </row>
    <row r="15" spans="1:5" x14ac:dyDescent="0.2">
      <c r="A15" s="50">
        <v>4116</v>
      </c>
      <c r="B15" s="51" t="s">
        <v>314</v>
      </c>
      <c r="C15" s="54">
        <v>0</v>
      </c>
      <c r="D15" s="97"/>
      <c r="E15" s="49"/>
    </row>
    <row r="16" spans="1:5" x14ac:dyDescent="0.2">
      <c r="A16" s="50">
        <v>4117</v>
      </c>
      <c r="B16" s="51" t="s">
        <v>315</v>
      </c>
      <c r="C16" s="54">
        <v>0</v>
      </c>
      <c r="D16" s="97"/>
      <c r="E16" s="49"/>
    </row>
    <row r="17" spans="1:5" ht="22.5" x14ac:dyDescent="0.2">
      <c r="A17" s="50">
        <v>4118</v>
      </c>
      <c r="B17" s="52" t="s">
        <v>498</v>
      </c>
      <c r="C17" s="54">
        <v>0</v>
      </c>
      <c r="D17" s="97"/>
      <c r="E17" s="49"/>
    </row>
    <row r="18" spans="1:5" x14ac:dyDescent="0.2">
      <c r="A18" s="50">
        <v>4119</v>
      </c>
      <c r="B18" s="51" t="s">
        <v>316</v>
      </c>
      <c r="C18" s="54">
        <v>0</v>
      </c>
      <c r="D18" s="97"/>
      <c r="E18" s="49"/>
    </row>
    <row r="19" spans="1:5" x14ac:dyDescent="0.2">
      <c r="A19" s="50">
        <v>4120</v>
      </c>
      <c r="B19" s="51" t="s">
        <v>317</v>
      </c>
      <c r="C19" s="54">
        <f>SUM(C20:C24)</f>
        <v>0</v>
      </c>
      <c r="D19" s="97"/>
      <c r="E19" s="49"/>
    </row>
    <row r="20" spans="1:5" x14ac:dyDescent="0.2">
      <c r="A20" s="50">
        <v>4121</v>
      </c>
      <c r="B20" s="51" t="s">
        <v>318</v>
      </c>
      <c r="C20" s="54">
        <v>0</v>
      </c>
      <c r="D20" s="97"/>
      <c r="E20" s="49"/>
    </row>
    <row r="21" spans="1:5" x14ac:dyDescent="0.2">
      <c r="A21" s="50">
        <v>4122</v>
      </c>
      <c r="B21" s="51" t="s">
        <v>499</v>
      </c>
      <c r="C21" s="54">
        <v>0</v>
      </c>
      <c r="D21" s="97"/>
      <c r="E21" s="49"/>
    </row>
    <row r="22" spans="1:5" x14ac:dyDescent="0.2">
      <c r="A22" s="50">
        <v>4123</v>
      </c>
      <c r="B22" s="51" t="s">
        <v>319</v>
      </c>
      <c r="C22" s="54">
        <v>0</v>
      </c>
      <c r="D22" s="97"/>
      <c r="E22" s="49"/>
    </row>
    <row r="23" spans="1:5" x14ac:dyDescent="0.2">
      <c r="A23" s="50">
        <v>4124</v>
      </c>
      <c r="B23" s="51" t="s">
        <v>320</v>
      </c>
      <c r="C23" s="54">
        <v>0</v>
      </c>
      <c r="D23" s="97"/>
      <c r="E23" s="49"/>
    </row>
    <row r="24" spans="1:5" x14ac:dyDescent="0.2">
      <c r="A24" s="50">
        <v>4129</v>
      </c>
      <c r="B24" s="51" t="s">
        <v>321</v>
      </c>
      <c r="C24" s="54">
        <v>0</v>
      </c>
      <c r="D24" s="97"/>
      <c r="E24" s="49"/>
    </row>
    <row r="25" spans="1:5" x14ac:dyDescent="0.2">
      <c r="A25" s="50">
        <v>4130</v>
      </c>
      <c r="B25" s="51" t="s">
        <v>322</v>
      </c>
      <c r="C25" s="54">
        <f>SUM(C26:C27)</f>
        <v>0</v>
      </c>
      <c r="D25" s="97"/>
      <c r="E25" s="49"/>
    </row>
    <row r="26" spans="1:5" x14ac:dyDescent="0.2">
      <c r="A26" s="50">
        <v>4131</v>
      </c>
      <c r="B26" s="51" t="s">
        <v>323</v>
      </c>
      <c r="C26" s="54">
        <v>0</v>
      </c>
      <c r="D26" s="97"/>
      <c r="E26" s="49"/>
    </row>
    <row r="27" spans="1:5" ht="22.5" x14ac:dyDescent="0.2">
      <c r="A27" s="50">
        <v>4132</v>
      </c>
      <c r="B27" s="52" t="s">
        <v>500</v>
      </c>
      <c r="C27" s="54">
        <v>0</v>
      </c>
      <c r="D27" s="97"/>
      <c r="E27" s="49"/>
    </row>
    <row r="28" spans="1:5" x14ac:dyDescent="0.2">
      <c r="A28" s="50">
        <v>4140</v>
      </c>
      <c r="B28" s="51" t="s">
        <v>324</v>
      </c>
      <c r="C28" s="54">
        <f>SUM(C29:C33)</f>
        <v>14939668.059999999</v>
      </c>
      <c r="D28" s="97"/>
      <c r="E28" s="49"/>
    </row>
    <row r="29" spans="1:5" x14ac:dyDescent="0.2">
      <c r="A29" s="50">
        <v>4141</v>
      </c>
      <c r="B29" s="51" t="s">
        <v>325</v>
      </c>
      <c r="C29" s="54">
        <v>0</v>
      </c>
      <c r="D29" s="97"/>
      <c r="E29" s="49"/>
    </row>
    <row r="30" spans="1:5" x14ac:dyDescent="0.2">
      <c r="A30" s="50">
        <v>4143</v>
      </c>
      <c r="B30" s="51" t="s">
        <v>326</v>
      </c>
      <c r="C30" s="54">
        <v>14513375.439999999</v>
      </c>
      <c r="D30" s="97"/>
      <c r="E30" s="49"/>
    </row>
    <row r="31" spans="1:5" x14ac:dyDescent="0.2">
      <c r="A31" s="50">
        <v>4144</v>
      </c>
      <c r="B31" s="51" t="s">
        <v>327</v>
      </c>
      <c r="C31" s="54">
        <v>426292.62</v>
      </c>
      <c r="D31" s="97"/>
      <c r="E31" s="49"/>
    </row>
    <row r="32" spans="1:5" ht="22.5" x14ac:dyDescent="0.2">
      <c r="A32" s="50">
        <v>4145</v>
      </c>
      <c r="B32" s="52" t="s">
        <v>501</v>
      </c>
      <c r="C32" s="54">
        <v>0</v>
      </c>
      <c r="D32" s="97"/>
      <c r="E32" s="49"/>
    </row>
    <row r="33" spans="1:5" x14ac:dyDescent="0.2">
      <c r="A33" s="50">
        <v>4149</v>
      </c>
      <c r="B33" s="51" t="s">
        <v>328</v>
      </c>
      <c r="C33" s="54">
        <v>0</v>
      </c>
      <c r="D33" s="97"/>
      <c r="E33" s="49"/>
    </row>
    <row r="34" spans="1:5" x14ac:dyDescent="0.2">
      <c r="A34" s="50">
        <v>4150</v>
      </c>
      <c r="B34" s="51" t="s">
        <v>502</v>
      </c>
      <c r="C34" s="54">
        <f>SUM(C35:C36)</f>
        <v>0</v>
      </c>
      <c r="D34" s="97"/>
      <c r="E34" s="49"/>
    </row>
    <row r="35" spans="1:5" x14ac:dyDescent="0.2">
      <c r="A35" s="50">
        <v>4151</v>
      </c>
      <c r="B35" s="51" t="s">
        <v>502</v>
      </c>
      <c r="C35" s="54">
        <v>0</v>
      </c>
      <c r="D35" s="97"/>
      <c r="E35" s="49"/>
    </row>
    <row r="36" spans="1:5" ht="22.5" x14ac:dyDescent="0.2">
      <c r="A36" s="50">
        <v>4154</v>
      </c>
      <c r="B36" s="52" t="s">
        <v>503</v>
      </c>
      <c r="C36" s="54">
        <v>0</v>
      </c>
      <c r="D36" s="97"/>
      <c r="E36" s="49"/>
    </row>
    <row r="37" spans="1:5" x14ac:dyDescent="0.2">
      <c r="A37" s="50">
        <v>4160</v>
      </c>
      <c r="B37" s="51" t="s">
        <v>504</v>
      </c>
      <c r="C37" s="54">
        <f>SUM(C38:C45)</f>
        <v>557308.26</v>
      </c>
      <c r="D37" s="97"/>
      <c r="E37" s="49"/>
    </row>
    <row r="38" spans="1:5" x14ac:dyDescent="0.2">
      <c r="A38" s="50">
        <v>4161</v>
      </c>
      <c r="B38" s="51" t="s">
        <v>329</v>
      </c>
      <c r="C38" s="54">
        <v>0</v>
      </c>
      <c r="D38" s="97"/>
      <c r="E38" s="49"/>
    </row>
    <row r="39" spans="1:5" x14ac:dyDescent="0.2">
      <c r="A39" s="50">
        <v>4162</v>
      </c>
      <c r="B39" s="51" t="s">
        <v>330</v>
      </c>
      <c r="C39" s="54">
        <v>18806.599999999999</v>
      </c>
      <c r="D39" s="97"/>
      <c r="E39" s="49"/>
    </row>
    <row r="40" spans="1:5" x14ac:dyDescent="0.2">
      <c r="A40" s="50">
        <v>4163</v>
      </c>
      <c r="B40" s="51" t="s">
        <v>331</v>
      </c>
      <c r="C40" s="54">
        <v>0</v>
      </c>
      <c r="D40" s="97"/>
      <c r="E40" s="49"/>
    </row>
    <row r="41" spans="1:5" x14ac:dyDescent="0.2">
      <c r="A41" s="50">
        <v>4164</v>
      </c>
      <c r="B41" s="51" t="s">
        <v>332</v>
      </c>
      <c r="C41" s="54">
        <v>0</v>
      </c>
      <c r="D41" s="97"/>
      <c r="E41" s="49"/>
    </row>
    <row r="42" spans="1:5" x14ac:dyDescent="0.2">
      <c r="A42" s="50">
        <v>4165</v>
      </c>
      <c r="B42" s="51" t="s">
        <v>333</v>
      </c>
      <c r="C42" s="54">
        <v>0</v>
      </c>
      <c r="D42" s="97"/>
      <c r="E42" s="49"/>
    </row>
    <row r="43" spans="1:5" ht="22.5" x14ac:dyDescent="0.2">
      <c r="A43" s="50">
        <v>4166</v>
      </c>
      <c r="B43" s="52" t="s">
        <v>505</v>
      </c>
      <c r="C43" s="54">
        <v>0</v>
      </c>
      <c r="D43" s="97"/>
      <c r="E43" s="49"/>
    </row>
    <row r="44" spans="1:5" x14ac:dyDescent="0.2">
      <c r="A44" s="50">
        <v>4168</v>
      </c>
      <c r="B44" s="51" t="s">
        <v>334</v>
      </c>
      <c r="C44" s="54">
        <v>0</v>
      </c>
      <c r="D44" s="97"/>
      <c r="E44" s="49"/>
    </row>
    <row r="45" spans="1:5" x14ac:dyDescent="0.2">
      <c r="A45" s="50">
        <v>4169</v>
      </c>
      <c r="B45" s="51" t="s">
        <v>335</v>
      </c>
      <c r="C45" s="54">
        <v>538501.66</v>
      </c>
      <c r="D45" s="97"/>
      <c r="E45" s="49"/>
    </row>
    <row r="46" spans="1:5" x14ac:dyDescent="0.2">
      <c r="A46" s="50">
        <v>4170</v>
      </c>
      <c r="B46" s="51" t="s">
        <v>506</v>
      </c>
      <c r="C46" s="54">
        <f>SUM(C47:C54)</f>
        <v>393980.05</v>
      </c>
      <c r="D46" s="97"/>
      <c r="E46" s="49"/>
    </row>
    <row r="47" spans="1:5" x14ac:dyDescent="0.2">
      <c r="A47" s="50">
        <v>4171</v>
      </c>
      <c r="B47" s="51" t="s">
        <v>507</v>
      </c>
      <c r="C47" s="54">
        <v>0</v>
      </c>
      <c r="D47" s="97"/>
      <c r="E47" s="49"/>
    </row>
    <row r="48" spans="1:5" x14ac:dyDescent="0.2">
      <c r="A48" s="50">
        <v>4172</v>
      </c>
      <c r="B48" s="51" t="s">
        <v>508</v>
      </c>
      <c r="C48" s="54">
        <v>0</v>
      </c>
      <c r="D48" s="97"/>
      <c r="E48" s="49"/>
    </row>
    <row r="49" spans="1:5" ht="22.5" x14ac:dyDescent="0.2">
      <c r="A49" s="50">
        <v>4173</v>
      </c>
      <c r="B49" s="52" t="s">
        <v>509</v>
      </c>
      <c r="C49" s="54">
        <v>393980.05</v>
      </c>
      <c r="D49" s="97"/>
      <c r="E49" s="49"/>
    </row>
    <row r="50" spans="1:5" ht="22.5" x14ac:dyDescent="0.2">
      <c r="A50" s="50">
        <v>4174</v>
      </c>
      <c r="B50" s="52" t="s">
        <v>510</v>
      </c>
      <c r="C50" s="54">
        <v>0</v>
      </c>
      <c r="D50" s="97"/>
      <c r="E50" s="49"/>
    </row>
    <row r="51" spans="1:5" ht="22.5" x14ac:dyDescent="0.2">
      <c r="A51" s="50">
        <v>4175</v>
      </c>
      <c r="B51" s="52" t="s">
        <v>511</v>
      </c>
      <c r="C51" s="54">
        <v>0</v>
      </c>
      <c r="D51" s="97"/>
      <c r="E51" s="49"/>
    </row>
    <row r="52" spans="1:5" ht="22.5" x14ac:dyDescent="0.2">
      <c r="A52" s="50">
        <v>4176</v>
      </c>
      <c r="B52" s="52" t="s">
        <v>512</v>
      </c>
      <c r="C52" s="54">
        <v>0</v>
      </c>
      <c r="D52" s="97"/>
      <c r="E52" s="49"/>
    </row>
    <row r="53" spans="1:5" ht="22.5" x14ac:dyDescent="0.2">
      <c r="A53" s="50">
        <v>4177</v>
      </c>
      <c r="B53" s="52" t="s">
        <v>513</v>
      </c>
      <c r="C53" s="54">
        <v>0</v>
      </c>
      <c r="D53" s="97"/>
      <c r="E53" s="49"/>
    </row>
    <row r="54" spans="1:5" ht="22.5" x14ac:dyDescent="0.2">
      <c r="A54" s="50">
        <v>4178</v>
      </c>
      <c r="B54" s="52" t="s">
        <v>514</v>
      </c>
      <c r="C54" s="54">
        <v>0</v>
      </c>
      <c r="D54" s="97"/>
      <c r="E54" s="49"/>
    </row>
    <row r="55" spans="1:5" x14ac:dyDescent="0.2">
      <c r="A55" s="50"/>
      <c r="B55" s="52"/>
      <c r="C55" s="54"/>
      <c r="D55" s="97"/>
      <c r="E55" s="49"/>
    </row>
    <row r="56" spans="1:5" x14ac:dyDescent="0.2">
      <c r="A56" s="47" t="s">
        <v>579</v>
      </c>
      <c r="B56" s="47"/>
      <c r="C56" s="47"/>
      <c r="D56" s="47"/>
      <c r="E56" s="47"/>
    </row>
    <row r="57" spans="1:5" x14ac:dyDescent="0.2">
      <c r="A57" s="48" t="s">
        <v>147</v>
      </c>
      <c r="B57" s="48" t="s">
        <v>144</v>
      </c>
      <c r="C57" s="48" t="s">
        <v>145</v>
      </c>
      <c r="D57" s="48" t="s">
        <v>306</v>
      </c>
      <c r="E57" s="48"/>
    </row>
    <row r="58" spans="1:5" ht="33.75" x14ac:dyDescent="0.2">
      <c r="A58" s="50">
        <v>4200</v>
      </c>
      <c r="B58" s="52" t="s">
        <v>515</v>
      </c>
      <c r="C58" s="54">
        <f>+C59+C65</f>
        <v>0</v>
      </c>
      <c r="D58" s="97"/>
      <c r="E58" s="49"/>
    </row>
    <row r="59" spans="1:5" ht="22.5" x14ac:dyDescent="0.2">
      <c r="A59" s="50">
        <v>4210</v>
      </c>
      <c r="B59" s="52" t="s">
        <v>516</v>
      </c>
      <c r="C59" s="54">
        <f>SUM(C60:C64)</f>
        <v>0</v>
      </c>
      <c r="D59" s="97"/>
      <c r="E59" s="49"/>
    </row>
    <row r="60" spans="1:5" x14ac:dyDescent="0.2">
      <c r="A60" s="50">
        <v>4211</v>
      </c>
      <c r="B60" s="51" t="s">
        <v>336</v>
      </c>
      <c r="C60" s="54">
        <v>0</v>
      </c>
      <c r="D60" s="97"/>
      <c r="E60" s="49"/>
    </row>
    <row r="61" spans="1:5" x14ac:dyDescent="0.2">
      <c r="A61" s="50">
        <v>4212</v>
      </c>
      <c r="B61" s="51" t="s">
        <v>337</v>
      </c>
      <c r="C61" s="54">
        <v>0</v>
      </c>
      <c r="D61" s="97"/>
      <c r="E61" s="49"/>
    </row>
    <row r="62" spans="1:5" x14ac:dyDescent="0.2">
      <c r="A62" s="50">
        <v>4213</v>
      </c>
      <c r="B62" s="51" t="s">
        <v>338</v>
      </c>
      <c r="C62" s="54">
        <v>0</v>
      </c>
      <c r="D62" s="97"/>
      <c r="E62" s="49"/>
    </row>
    <row r="63" spans="1:5" x14ac:dyDescent="0.2">
      <c r="A63" s="50">
        <v>4214</v>
      </c>
      <c r="B63" s="51" t="s">
        <v>517</v>
      </c>
      <c r="C63" s="54">
        <v>0</v>
      </c>
      <c r="D63" s="97"/>
      <c r="E63" s="49"/>
    </row>
    <row r="64" spans="1:5" x14ac:dyDescent="0.2">
      <c r="A64" s="50">
        <v>4215</v>
      </c>
      <c r="B64" s="51" t="s">
        <v>518</v>
      </c>
      <c r="C64" s="54">
        <v>0</v>
      </c>
      <c r="D64" s="97"/>
      <c r="E64" s="49"/>
    </row>
    <row r="65" spans="1:5" x14ac:dyDescent="0.2">
      <c r="A65" s="50">
        <v>4220</v>
      </c>
      <c r="B65" s="51" t="s">
        <v>339</v>
      </c>
      <c r="C65" s="54">
        <f>SUM(C66:C69)</f>
        <v>0</v>
      </c>
      <c r="D65" s="97"/>
      <c r="E65" s="49"/>
    </row>
    <row r="66" spans="1:5" x14ac:dyDescent="0.2">
      <c r="A66" s="50">
        <v>4221</v>
      </c>
      <c r="B66" s="51" t="s">
        <v>340</v>
      </c>
      <c r="C66" s="54">
        <v>0</v>
      </c>
      <c r="D66" s="97"/>
      <c r="E66" s="49"/>
    </row>
    <row r="67" spans="1:5" x14ac:dyDescent="0.2">
      <c r="A67" s="50">
        <v>4223</v>
      </c>
      <c r="B67" s="51" t="s">
        <v>341</v>
      </c>
      <c r="C67" s="54">
        <v>0</v>
      </c>
      <c r="D67" s="97"/>
      <c r="E67" s="49"/>
    </row>
    <row r="68" spans="1:5" x14ac:dyDescent="0.2">
      <c r="A68" s="50">
        <v>4225</v>
      </c>
      <c r="B68" s="51" t="s">
        <v>343</v>
      </c>
      <c r="C68" s="54">
        <v>0</v>
      </c>
      <c r="D68" s="97"/>
      <c r="E68" s="49"/>
    </row>
    <row r="69" spans="1:5" x14ac:dyDescent="0.2">
      <c r="A69" s="50">
        <v>4227</v>
      </c>
      <c r="B69" s="51" t="s">
        <v>519</v>
      </c>
      <c r="C69" s="54">
        <v>0</v>
      </c>
      <c r="D69" s="97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47" t="s">
        <v>587</v>
      </c>
      <c r="B71" s="47"/>
      <c r="C71" s="47"/>
      <c r="D71" s="47"/>
      <c r="E71" s="47"/>
    </row>
    <row r="72" spans="1:5" x14ac:dyDescent="0.2">
      <c r="A72" s="48" t="s">
        <v>147</v>
      </c>
      <c r="B72" s="48" t="s">
        <v>144</v>
      </c>
      <c r="C72" s="48" t="s">
        <v>145</v>
      </c>
      <c r="D72" s="48" t="s">
        <v>148</v>
      </c>
      <c r="E72" s="48" t="s">
        <v>208</v>
      </c>
    </row>
    <row r="73" spans="1:5" x14ac:dyDescent="0.2">
      <c r="A73" s="53">
        <v>4300</v>
      </c>
      <c r="B73" s="51" t="s">
        <v>344</v>
      </c>
      <c r="C73" s="54">
        <f>C74+C77+C83+C85+C87</f>
        <v>0</v>
      </c>
      <c r="D73" s="51"/>
      <c r="E73" s="51"/>
    </row>
    <row r="74" spans="1:5" x14ac:dyDescent="0.2">
      <c r="A74" s="53">
        <v>4310</v>
      </c>
      <c r="B74" s="51" t="s">
        <v>345</v>
      </c>
      <c r="C74" s="54">
        <f>SUM(C75:C76)</f>
        <v>0</v>
      </c>
      <c r="D74" s="51"/>
      <c r="E74" s="51"/>
    </row>
    <row r="75" spans="1:5" x14ac:dyDescent="0.2">
      <c r="A75" s="53">
        <v>4311</v>
      </c>
      <c r="B75" s="51" t="s">
        <v>520</v>
      </c>
      <c r="C75" s="54">
        <v>0</v>
      </c>
      <c r="D75" s="51"/>
      <c r="E75" s="51"/>
    </row>
    <row r="76" spans="1:5" x14ac:dyDescent="0.2">
      <c r="A76" s="53">
        <v>4319</v>
      </c>
      <c r="B76" s="51" t="s">
        <v>346</v>
      </c>
      <c r="C76" s="54">
        <v>0</v>
      </c>
      <c r="D76" s="51"/>
      <c r="E76" s="51"/>
    </row>
    <row r="77" spans="1:5" x14ac:dyDescent="0.2">
      <c r="A77" s="53">
        <v>4320</v>
      </c>
      <c r="B77" s="51" t="s">
        <v>347</v>
      </c>
      <c r="C77" s="54">
        <f>SUM(C78:C82)</f>
        <v>0</v>
      </c>
      <c r="D77" s="51"/>
      <c r="E77" s="51"/>
    </row>
    <row r="78" spans="1:5" x14ac:dyDescent="0.2">
      <c r="A78" s="53">
        <v>4321</v>
      </c>
      <c r="B78" s="51" t="s">
        <v>348</v>
      </c>
      <c r="C78" s="54">
        <v>0</v>
      </c>
      <c r="D78" s="51"/>
      <c r="E78" s="51"/>
    </row>
    <row r="79" spans="1:5" x14ac:dyDescent="0.2">
      <c r="A79" s="53">
        <v>4322</v>
      </c>
      <c r="B79" s="51" t="s">
        <v>349</v>
      </c>
      <c r="C79" s="54">
        <v>0</v>
      </c>
      <c r="D79" s="51"/>
      <c r="E79" s="51"/>
    </row>
    <row r="80" spans="1:5" x14ac:dyDescent="0.2">
      <c r="A80" s="53">
        <v>4323</v>
      </c>
      <c r="B80" s="51" t="s">
        <v>350</v>
      </c>
      <c r="C80" s="54">
        <v>0</v>
      </c>
      <c r="D80" s="51"/>
      <c r="E80" s="51"/>
    </row>
    <row r="81" spans="1:5" x14ac:dyDescent="0.2">
      <c r="A81" s="53">
        <v>4324</v>
      </c>
      <c r="B81" s="51" t="s">
        <v>351</v>
      </c>
      <c r="C81" s="54">
        <v>0</v>
      </c>
      <c r="D81" s="51"/>
      <c r="E81" s="51"/>
    </row>
    <row r="82" spans="1:5" x14ac:dyDescent="0.2">
      <c r="A82" s="53">
        <v>4325</v>
      </c>
      <c r="B82" s="51" t="s">
        <v>352</v>
      </c>
      <c r="C82" s="54">
        <v>0</v>
      </c>
      <c r="D82" s="51"/>
      <c r="E82" s="51"/>
    </row>
    <row r="83" spans="1:5" x14ac:dyDescent="0.2">
      <c r="A83" s="53">
        <v>4330</v>
      </c>
      <c r="B83" s="51" t="s">
        <v>353</v>
      </c>
      <c r="C83" s="54">
        <f>SUM(C84)</f>
        <v>0</v>
      </c>
      <c r="D83" s="51"/>
      <c r="E83" s="51"/>
    </row>
    <row r="84" spans="1:5" x14ac:dyDescent="0.2">
      <c r="A84" s="53">
        <v>4331</v>
      </c>
      <c r="B84" s="51" t="s">
        <v>353</v>
      </c>
      <c r="C84" s="54">
        <v>0</v>
      </c>
      <c r="D84" s="51"/>
      <c r="E84" s="51"/>
    </row>
    <row r="85" spans="1:5" x14ac:dyDescent="0.2">
      <c r="A85" s="53">
        <v>4340</v>
      </c>
      <c r="B85" s="51" t="s">
        <v>354</v>
      </c>
      <c r="C85" s="54">
        <f>SUM(C86)</f>
        <v>0</v>
      </c>
      <c r="D85" s="51"/>
      <c r="E85" s="51"/>
    </row>
    <row r="86" spans="1:5" x14ac:dyDescent="0.2">
      <c r="A86" s="53">
        <v>4341</v>
      </c>
      <c r="B86" s="51" t="s">
        <v>354</v>
      </c>
      <c r="C86" s="54">
        <v>0</v>
      </c>
      <c r="D86" s="51"/>
      <c r="E86" s="51"/>
    </row>
    <row r="87" spans="1:5" x14ac:dyDescent="0.2">
      <c r="A87" s="53">
        <v>4390</v>
      </c>
      <c r="B87" s="51" t="s">
        <v>355</v>
      </c>
      <c r="C87" s="54">
        <f>SUM(C88:C94)</f>
        <v>0</v>
      </c>
      <c r="D87" s="51"/>
      <c r="E87" s="51"/>
    </row>
    <row r="88" spans="1:5" x14ac:dyDescent="0.2">
      <c r="A88" s="53">
        <v>4392</v>
      </c>
      <c r="B88" s="51" t="s">
        <v>356</v>
      </c>
      <c r="C88" s="54">
        <v>0</v>
      </c>
      <c r="D88" s="51"/>
      <c r="E88" s="51"/>
    </row>
    <row r="89" spans="1:5" x14ac:dyDescent="0.2">
      <c r="A89" s="53">
        <v>4393</v>
      </c>
      <c r="B89" s="51" t="s">
        <v>521</v>
      </c>
      <c r="C89" s="54">
        <v>0</v>
      </c>
      <c r="D89" s="51"/>
      <c r="E89" s="51"/>
    </row>
    <row r="90" spans="1:5" x14ac:dyDescent="0.2">
      <c r="A90" s="53">
        <v>4394</v>
      </c>
      <c r="B90" s="51" t="s">
        <v>357</v>
      </c>
      <c r="C90" s="54">
        <v>0</v>
      </c>
      <c r="D90" s="51"/>
      <c r="E90" s="51"/>
    </row>
    <row r="91" spans="1:5" x14ac:dyDescent="0.2">
      <c r="A91" s="53">
        <v>4395</v>
      </c>
      <c r="B91" s="51" t="s">
        <v>358</v>
      </c>
      <c r="C91" s="54">
        <v>0</v>
      </c>
      <c r="D91" s="51"/>
      <c r="E91" s="51"/>
    </row>
    <row r="92" spans="1:5" x14ac:dyDescent="0.2">
      <c r="A92" s="53">
        <v>4396</v>
      </c>
      <c r="B92" s="51" t="s">
        <v>359</v>
      </c>
      <c r="C92" s="54">
        <v>0</v>
      </c>
      <c r="D92" s="51"/>
      <c r="E92" s="51"/>
    </row>
    <row r="93" spans="1:5" x14ac:dyDescent="0.2">
      <c r="A93" s="53">
        <v>4397</v>
      </c>
      <c r="B93" s="51" t="s">
        <v>522</v>
      </c>
      <c r="C93" s="54">
        <v>0</v>
      </c>
      <c r="D93" s="51"/>
      <c r="E93" s="51"/>
    </row>
    <row r="94" spans="1:5" x14ac:dyDescent="0.2">
      <c r="A94" s="53">
        <v>4399</v>
      </c>
      <c r="B94" s="51" t="s">
        <v>355</v>
      </c>
      <c r="C94" s="54">
        <v>0</v>
      </c>
      <c r="D94" s="51"/>
      <c r="E94" s="51"/>
    </row>
    <row r="95" spans="1:5" x14ac:dyDescent="0.2">
      <c r="A95" s="49"/>
      <c r="B95" s="49"/>
      <c r="C95" s="49"/>
      <c r="D95" s="49"/>
      <c r="E95" s="49"/>
    </row>
    <row r="96" spans="1:5" x14ac:dyDescent="0.2">
      <c r="A96" s="49"/>
      <c r="B96" s="49"/>
      <c r="C96" s="49"/>
      <c r="D96" s="49"/>
      <c r="E96" s="49"/>
    </row>
    <row r="97" spans="1:5" x14ac:dyDescent="0.2">
      <c r="A97" s="47" t="s">
        <v>581</v>
      </c>
      <c r="B97" s="47"/>
      <c r="C97" s="47"/>
      <c r="D97" s="47"/>
      <c r="E97" s="47"/>
    </row>
    <row r="98" spans="1:5" x14ac:dyDescent="0.2">
      <c r="A98" s="48" t="s">
        <v>147</v>
      </c>
      <c r="B98" s="48" t="s">
        <v>144</v>
      </c>
      <c r="C98" s="48" t="s">
        <v>145</v>
      </c>
      <c r="D98" s="48" t="s">
        <v>360</v>
      </c>
      <c r="E98" s="48" t="s">
        <v>208</v>
      </c>
    </row>
    <row r="99" spans="1:5" x14ac:dyDescent="0.2">
      <c r="A99" s="53">
        <v>5000</v>
      </c>
      <c r="B99" s="51" t="s">
        <v>361</v>
      </c>
      <c r="C99" s="54">
        <f>C100+C128+C161+C171+C186+C219</f>
        <v>13051982.84</v>
      </c>
      <c r="D99" s="55">
        <v>1</v>
      </c>
      <c r="E99" s="51"/>
    </row>
    <row r="100" spans="1:5" x14ac:dyDescent="0.2">
      <c r="A100" s="53">
        <v>5100</v>
      </c>
      <c r="B100" s="51" t="s">
        <v>362</v>
      </c>
      <c r="C100" s="54">
        <f>C101+C108+C118</f>
        <v>13051982.84</v>
      </c>
      <c r="D100" s="55">
        <f>C100/$C$99</f>
        <v>1</v>
      </c>
      <c r="E100" s="51"/>
    </row>
    <row r="101" spans="1:5" x14ac:dyDescent="0.2">
      <c r="A101" s="53">
        <v>5110</v>
      </c>
      <c r="B101" s="51" t="s">
        <v>363</v>
      </c>
      <c r="C101" s="54">
        <f>SUM(C102:C107)</f>
        <v>6026895.3200000003</v>
      </c>
      <c r="D101" s="55">
        <f t="shared" ref="D101:D164" si="0">C101/$C$99</f>
        <v>0.46176089823912153</v>
      </c>
      <c r="E101" s="51"/>
    </row>
    <row r="102" spans="1:5" x14ac:dyDescent="0.2">
      <c r="A102" s="53">
        <v>5111</v>
      </c>
      <c r="B102" s="51" t="s">
        <v>364</v>
      </c>
      <c r="C102" s="54">
        <v>3655618.52</v>
      </c>
      <c r="D102" s="55">
        <f t="shared" si="0"/>
        <v>0.28008146844912646</v>
      </c>
      <c r="E102" s="51"/>
    </row>
    <row r="103" spans="1:5" x14ac:dyDescent="0.2">
      <c r="A103" s="53">
        <v>5112</v>
      </c>
      <c r="B103" s="51" t="s">
        <v>365</v>
      </c>
      <c r="C103" s="54">
        <v>550313.69999999995</v>
      </c>
      <c r="D103" s="55">
        <f t="shared" si="0"/>
        <v>4.2163225829064906E-2</v>
      </c>
      <c r="E103" s="51"/>
    </row>
    <row r="104" spans="1:5" x14ac:dyDescent="0.2">
      <c r="A104" s="53">
        <v>5113</v>
      </c>
      <c r="B104" s="51" t="s">
        <v>366</v>
      </c>
      <c r="C104" s="54">
        <v>285920.11</v>
      </c>
      <c r="D104" s="55">
        <f t="shared" si="0"/>
        <v>2.190625849765521E-2</v>
      </c>
      <c r="E104" s="51"/>
    </row>
    <row r="105" spans="1:5" x14ac:dyDescent="0.2">
      <c r="A105" s="53">
        <v>5114</v>
      </c>
      <c r="B105" s="51" t="s">
        <v>367</v>
      </c>
      <c r="C105" s="54">
        <v>579152.65</v>
      </c>
      <c r="D105" s="55">
        <f t="shared" si="0"/>
        <v>4.4372771332880485E-2</v>
      </c>
      <c r="E105" s="51"/>
    </row>
    <row r="106" spans="1:5" x14ac:dyDescent="0.2">
      <c r="A106" s="53">
        <v>5115</v>
      </c>
      <c r="B106" s="51" t="s">
        <v>368</v>
      </c>
      <c r="C106" s="54">
        <v>955890.34</v>
      </c>
      <c r="D106" s="55">
        <f t="shared" si="0"/>
        <v>7.3237174130394433E-2</v>
      </c>
      <c r="E106" s="51"/>
    </row>
    <row r="107" spans="1:5" x14ac:dyDescent="0.2">
      <c r="A107" s="53">
        <v>5116</v>
      </c>
      <c r="B107" s="51" t="s">
        <v>369</v>
      </c>
      <c r="C107" s="54">
        <v>0</v>
      </c>
      <c r="D107" s="55">
        <f t="shared" si="0"/>
        <v>0</v>
      </c>
      <c r="E107" s="51"/>
    </row>
    <row r="108" spans="1:5" x14ac:dyDescent="0.2">
      <c r="A108" s="53">
        <v>5120</v>
      </c>
      <c r="B108" s="51" t="s">
        <v>370</v>
      </c>
      <c r="C108" s="54">
        <f>SUM(C109:C117)</f>
        <v>1394633.31</v>
      </c>
      <c r="D108" s="55">
        <f t="shared" si="0"/>
        <v>0.10685221755930535</v>
      </c>
      <c r="E108" s="51"/>
    </row>
    <row r="109" spans="1:5" x14ac:dyDescent="0.2">
      <c r="A109" s="53">
        <v>5121</v>
      </c>
      <c r="B109" s="51" t="s">
        <v>371</v>
      </c>
      <c r="C109" s="54">
        <v>116386.94</v>
      </c>
      <c r="D109" s="55">
        <f t="shared" si="0"/>
        <v>8.9171845708617258E-3</v>
      </c>
      <c r="E109" s="51"/>
    </row>
    <row r="110" spans="1:5" x14ac:dyDescent="0.2">
      <c r="A110" s="53">
        <v>5122</v>
      </c>
      <c r="B110" s="51" t="s">
        <v>372</v>
      </c>
      <c r="C110" s="54">
        <v>39237.339999999997</v>
      </c>
      <c r="D110" s="55">
        <f t="shared" si="0"/>
        <v>3.0062359475183003E-3</v>
      </c>
      <c r="E110" s="51"/>
    </row>
    <row r="111" spans="1:5" x14ac:dyDescent="0.2">
      <c r="A111" s="53">
        <v>5123</v>
      </c>
      <c r="B111" s="51" t="s">
        <v>373</v>
      </c>
      <c r="C111" s="54">
        <v>0</v>
      </c>
      <c r="D111" s="55">
        <f t="shared" si="0"/>
        <v>0</v>
      </c>
      <c r="E111" s="51"/>
    </row>
    <row r="112" spans="1:5" x14ac:dyDescent="0.2">
      <c r="A112" s="53">
        <v>5124</v>
      </c>
      <c r="B112" s="51" t="s">
        <v>374</v>
      </c>
      <c r="C112" s="54">
        <v>860140.65</v>
      </c>
      <c r="D112" s="55">
        <f t="shared" si="0"/>
        <v>6.5901147782998465E-2</v>
      </c>
      <c r="E112" s="51"/>
    </row>
    <row r="113" spans="1:5" x14ac:dyDescent="0.2">
      <c r="A113" s="53">
        <v>5125</v>
      </c>
      <c r="B113" s="51" t="s">
        <v>375</v>
      </c>
      <c r="C113" s="54">
        <v>26946.7</v>
      </c>
      <c r="D113" s="55">
        <f t="shared" si="0"/>
        <v>2.0645675320241229E-3</v>
      </c>
      <c r="E113" s="51"/>
    </row>
    <row r="114" spans="1:5" x14ac:dyDescent="0.2">
      <c r="A114" s="53">
        <v>5126</v>
      </c>
      <c r="B114" s="51" t="s">
        <v>376</v>
      </c>
      <c r="C114" s="54">
        <v>248367.46</v>
      </c>
      <c r="D114" s="55">
        <f t="shared" si="0"/>
        <v>1.9029097957349139E-2</v>
      </c>
      <c r="E114" s="51"/>
    </row>
    <row r="115" spans="1:5" x14ac:dyDescent="0.2">
      <c r="A115" s="53">
        <v>5127</v>
      </c>
      <c r="B115" s="51" t="s">
        <v>377</v>
      </c>
      <c r="C115" s="54">
        <v>64136</v>
      </c>
      <c r="D115" s="55">
        <f t="shared" si="0"/>
        <v>4.9138893903112116E-3</v>
      </c>
      <c r="E115" s="51"/>
    </row>
    <row r="116" spans="1:5" x14ac:dyDescent="0.2">
      <c r="A116" s="53">
        <v>5128</v>
      </c>
      <c r="B116" s="51" t="s">
        <v>378</v>
      </c>
      <c r="C116" s="54">
        <v>0</v>
      </c>
      <c r="D116" s="55">
        <f t="shared" si="0"/>
        <v>0</v>
      </c>
      <c r="E116" s="51"/>
    </row>
    <row r="117" spans="1:5" x14ac:dyDescent="0.2">
      <c r="A117" s="53">
        <v>5129</v>
      </c>
      <c r="B117" s="51" t="s">
        <v>379</v>
      </c>
      <c r="C117" s="54">
        <v>39418.22</v>
      </c>
      <c r="D117" s="55">
        <f t="shared" si="0"/>
        <v>3.0200943782423793E-3</v>
      </c>
      <c r="E117" s="51"/>
    </row>
    <row r="118" spans="1:5" x14ac:dyDescent="0.2">
      <c r="A118" s="53">
        <v>5130</v>
      </c>
      <c r="B118" s="51" t="s">
        <v>380</v>
      </c>
      <c r="C118" s="54">
        <f>SUM(C119:C127)</f>
        <v>5630454.209999999</v>
      </c>
      <c r="D118" s="55">
        <f t="shared" si="0"/>
        <v>0.43138688420157312</v>
      </c>
      <c r="E118" s="51"/>
    </row>
    <row r="119" spans="1:5" x14ac:dyDescent="0.2">
      <c r="A119" s="53">
        <v>5131</v>
      </c>
      <c r="B119" s="51" t="s">
        <v>381</v>
      </c>
      <c r="C119" s="54">
        <v>4730762.17</v>
      </c>
      <c r="D119" s="55">
        <f t="shared" si="0"/>
        <v>0.36245543899290017</v>
      </c>
      <c r="E119" s="51"/>
    </row>
    <row r="120" spans="1:5" x14ac:dyDescent="0.2">
      <c r="A120" s="53">
        <v>5132</v>
      </c>
      <c r="B120" s="51" t="s">
        <v>382</v>
      </c>
      <c r="C120" s="54">
        <v>118550</v>
      </c>
      <c r="D120" s="55">
        <f t="shared" si="0"/>
        <v>9.0829111142165745E-3</v>
      </c>
      <c r="E120" s="51"/>
    </row>
    <row r="121" spans="1:5" x14ac:dyDescent="0.2">
      <c r="A121" s="53">
        <v>5133</v>
      </c>
      <c r="B121" s="51" t="s">
        <v>383</v>
      </c>
      <c r="C121" s="54">
        <v>13889.4</v>
      </c>
      <c r="D121" s="55">
        <f t="shared" si="0"/>
        <v>1.0641601487119332E-3</v>
      </c>
      <c r="E121" s="51"/>
    </row>
    <row r="122" spans="1:5" x14ac:dyDescent="0.2">
      <c r="A122" s="53">
        <v>5134</v>
      </c>
      <c r="B122" s="51" t="s">
        <v>384</v>
      </c>
      <c r="C122" s="54">
        <v>30264.97</v>
      </c>
      <c r="D122" s="55">
        <f t="shared" si="0"/>
        <v>2.3188024663385169E-3</v>
      </c>
      <c r="E122" s="51"/>
    </row>
    <row r="123" spans="1:5" x14ac:dyDescent="0.2">
      <c r="A123" s="53">
        <v>5135</v>
      </c>
      <c r="B123" s="51" t="s">
        <v>385</v>
      </c>
      <c r="C123" s="54">
        <v>604196.35</v>
      </c>
      <c r="D123" s="55">
        <f t="shared" si="0"/>
        <v>4.6291537263467623E-2</v>
      </c>
      <c r="E123" s="51"/>
    </row>
    <row r="124" spans="1:5" x14ac:dyDescent="0.2">
      <c r="A124" s="53">
        <v>5136</v>
      </c>
      <c r="B124" s="51" t="s">
        <v>386</v>
      </c>
      <c r="C124" s="54">
        <v>77606.33</v>
      </c>
      <c r="D124" s="55">
        <f t="shared" si="0"/>
        <v>5.9459417738554126E-3</v>
      </c>
      <c r="E124" s="51"/>
    </row>
    <row r="125" spans="1:5" x14ac:dyDescent="0.2">
      <c r="A125" s="53">
        <v>5137</v>
      </c>
      <c r="B125" s="51" t="s">
        <v>387</v>
      </c>
      <c r="C125" s="54">
        <v>6970.64</v>
      </c>
      <c r="D125" s="55">
        <f t="shared" si="0"/>
        <v>5.3406751184481333E-4</v>
      </c>
      <c r="E125" s="51"/>
    </row>
    <row r="126" spans="1:5" x14ac:dyDescent="0.2">
      <c r="A126" s="53">
        <v>5138</v>
      </c>
      <c r="B126" s="51" t="s">
        <v>388</v>
      </c>
      <c r="C126" s="54">
        <v>1123</v>
      </c>
      <c r="D126" s="55">
        <f t="shared" si="0"/>
        <v>8.6040566691397824E-5</v>
      </c>
      <c r="E126" s="51"/>
    </row>
    <row r="127" spans="1:5" x14ac:dyDescent="0.2">
      <c r="A127" s="53">
        <v>5139</v>
      </c>
      <c r="B127" s="51" t="s">
        <v>389</v>
      </c>
      <c r="C127" s="54">
        <v>47091.35</v>
      </c>
      <c r="D127" s="55">
        <f t="shared" si="0"/>
        <v>3.6079843635467112E-3</v>
      </c>
      <c r="E127" s="51"/>
    </row>
    <row r="128" spans="1:5" x14ac:dyDescent="0.2">
      <c r="A128" s="53">
        <v>5200</v>
      </c>
      <c r="B128" s="51" t="s">
        <v>390</v>
      </c>
      <c r="C128" s="54">
        <f>C129+C132+C135+C138+C143+C147+C150+C152+C158</f>
        <v>0</v>
      </c>
      <c r="D128" s="55">
        <f t="shared" si="0"/>
        <v>0</v>
      </c>
      <c r="E128" s="51"/>
    </row>
    <row r="129" spans="1:5" x14ac:dyDescent="0.2">
      <c r="A129" s="53">
        <v>5210</v>
      </c>
      <c r="B129" s="51" t="s">
        <v>391</v>
      </c>
      <c r="C129" s="54">
        <f>SUM(C130:C131)</f>
        <v>0</v>
      </c>
      <c r="D129" s="55">
        <f t="shared" si="0"/>
        <v>0</v>
      </c>
      <c r="E129" s="51"/>
    </row>
    <row r="130" spans="1:5" x14ac:dyDescent="0.2">
      <c r="A130" s="53">
        <v>5211</v>
      </c>
      <c r="B130" s="51" t="s">
        <v>392</v>
      </c>
      <c r="C130" s="54">
        <v>0</v>
      </c>
      <c r="D130" s="55">
        <f t="shared" si="0"/>
        <v>0</v>
      </c>
      <c r="E130" s="51"/>
    </row>
    <row r="131" spans="1:5" x14ac:dyDescent="0.2">
      <c r="A131" s="53">
        <v>5212</v>
      </c>
      <c r="B131" s="51" t="s">
        <v>393</v>
      </c>
      <c r="C131" s="54">
        <v>0</v>
      </c>
      <c r="D131" s="55">
        <f t="shared" si="0"/>
        <v>0</v>
      </c>
      <c r="E131" s="51"/>
    </row>
    <row r="132" spans="1:5" x14ac:dyDescent="0.2">
      <c r="A132" s="53">
        <v>5220</v>
      </c>
      <c r="B132" s="51" t="s">
        <v>394</v>
      </c>
      <c r="C132" s="54">
        <f>SUM(C133:C134)</f>
        <v>0</v>
      </c>
      <c r="D132" s="55">
        <f t="shared" si="0"/>
        <v>0</v>
      </c>
      <c r="E132" s="51"/>
    </row>
    <row r="133" spans="1:5" x14ac:dyDescent="0.2">
      <c r="A133" s="53">
        <v>5221</v>
      </c>
      <c r="B133" s="51" t="s">
        <v>395</v>
      </c>
      <c r="C133" s="54">
        <v>0</v>
      </c>
      <c r="D133" s="55">
        <f t="shared" si="0"/>
        <v>0</v>
      </c>
      <c r="E133" s="51"/>
    </row>
    <row r="134" spans="1:5" x14ac:dyDescent="0.2">
      <c r="A134" s="53">
        <v>5222</v>
      </c>
      <c r="B134" s="51" t="s">
        <v>396</v>
      </c>
      <c r="C134" s="54">
        <v>0</v>
      </c>
      <c r="D134" s="55">
        <f t="shared" si="0"/>
        <v>0</v>
      </c>
      <c r="E134" s="51"/>
    </row>
    <row r="135" spans="1:5" x14ac:dyDescent="0.2">
      <c r="A135" s="53">
        <v>5230</v>
      </c>
      <c r="B135" s="51" t="s">
        <v>341</v>
      </c>
      <c r="C135" s="54">
        <f>SUM(C136:C137)</f>
        <v>0</v>
      </c>
      <c r="D135" s="55">
        <f t="shared" si="0"/>
        <v>0</v>
      </c>
      <c r="E135" s="51"/>
    </row>
    <row r="136" spans="1:5" x14ac:dyDescent="0.2">
      <c r="A136" s="53">
        <v>5231</v>
      </c>
      <c r="B136" s="51" t="s">
        <v>397</v>
      </c>
      <c r="C136" s="54">
        <v>0</v>
      </c>
      <c r="D136" s="55">
        <f t="shared" si="0"/>
        <v>0</v>
      </c>
      <c r="E136" s="51"/>
    </row>
    <row r="137" spans="1:5" x14ac:dyDescent="0.2">
      <c r="A137" s="53">
        <v>5232</v>
      </c>
      <c r="B137" s="51" t="s">
        <v>398</v>
      </c>
      <c r="C137" s="54">
        <v>0</v>
      </c>
      <c r="D137" s="55">
        <f t="shared" si="0"/>
        <v>0</v>
      </c>
      <c r="E137" s="51"/>
    </row>
    <row r="138" spans="1:5" x14ac:dyDescent="0.2">
      <c r="A138" s="53">
        <v>5240</v>
      </c>
      <c r="B138" s="51" t="s">
        <v>342</v>
      </c>
      <c r="C138" s="54">
        <f>SUM(C139:C142)</f>
        <v>0</v>
      </c>
      <c r="D138" s="55">
        <f t="shared" si="0"/>
        <v>0</v>
      </c>
      <c r="E138" s="51"/>
    </row>
    <row r="139" spans="1:5" x14ac:dyDescent="0.2">
      <c r="A139" s="53">
        <v>5241</v>
      </c>
      <c r="B139" s="51" t="s">
        <v>399</v>
      </c>
      <c r="C139" s="54">
        <v>0</v>
      </c>
      <c r="D139" s="55">
        <f t="shared" si="0"/>
        <v>0</v>
      </c>
      <c r="E139" s="51"/>
    </row>
    <row r="140" spans="1:5" x14ac:dyDescent="0.2">
      <c r="A140" s="53">
        <v>5242</v>
      </c>
      <c r="B140" s="51" t="s">
        <v>400</v>
      </c>
      <c r="C140" s="54">
        <v>0</v>
      </c>
      <c r="D140" s="55">
        <f t="shared" si="0"/>
        <v>0</v>
      </c>
      <c r="E140" s="51"/>
    </row>
    <row r="141" spans="1:5" x14ac:dyDescent="0.2">
      <c r="A141" s="53">
        <v>5243</v>
      </c>
      <c r="B141" s="51" t="s">
        <v>401</v>
      </c>
      <c r="C141" s="54">
        <v>0</v>
      </c>
      <c r="D141" s="55">
        <f t="shared" si="0"/>
        <v>0</v>
      </c>
      <c r="E141" s="51"/>
    </row>
    <row r="142" spans="1:5" x14ac:dyDescent="0.2">
      <c r="A142" s="53">
        <v>5244</v>
      </c>
      <c r="B142" s="51" t="s">
        <v>402</v>
      </c>
      <c r="C142" s="54">
        <v>0</v>
      </c>
      <c r="D142" s="55">
        <f t="shared" si="0"/>
        <v>0</v>
      </c>
      <c r="E142" s="51"/>
    </row>
    <row r="143" spans="1:5" x14ac:dyDescent="0.2">
      <c r="A143" s="53">
        <v>5250</v>
      </c>
      <c r="B143" s="51" t="s">
        <v>343</v>
      </c>
      <c r="C143" s="54">
        <f>SUM(C144:C146)</f>
        <v>0</v>
      </c>
      <c r="D143" s="55">
        <f t="shared" si="0"/>
        <v>0</v>
      </c>
      <c r="E143" s="51"/>
    </row>
    <row r="144" spans="1:5" x14ac:dyDescent="0.2">
      <c r="A144" s="53">
        <v>5251</v>
      </c>
      <c r="B144" s="51" t="s">
        <v>403</v>
      </c>
      <c r="C144" s="54">
        <v>0</v>
      </c>
      <c r="D144" s="55">
        <f t="shared" si="0"/>
        <v>0</v>
      </c>
      <c r="E144" s="51"/>
    </row>
    <row r="145" spans="1:5" x14ac:dyDescent="0.2">
      <c r="A145" s="53">
        <v>5252</v>
      </c>
      <c r="B145" s="51" t="s">
        <v>404</v>
      </c>
      <c r="C145" s="54">
        <v>0</v>
      </c>
      <c r="D145" s="55">
        <f t="shared" si="0"/>
        <v>0</v>
      </c>
      <c r="E145" s="51"/>
    </row>
    <row r="146" spans="1:5" x14ac:dyDescent="0.2">
      <c r="A146" s="53">
        <v>5259</v>
      </c>
      <c r="B146" s="51" t="s">
        <v>405</v>
      </c>
      <c r="C146" s="54">
        <v>0</v>
      </c>
      <c r="D146" s="55">
        <f t="shared" si="0"/>
        <v>0</v>
      </c>
      <c r="E146" s="51"/>
    </row>
    <row r="147" spans="1:5" x14ac:dyDescent="0.2">
      <c r="A147" s="53">
        <v>5260</v>
      </c>
      <c r="B147" s="51" t="s">
        <v>406</v>
      </c>
      <c r="C147" s="54">
        <f>SUM(C148:C149)</f>
        <v>0</v>
      </c>
      <c r="D147" s="55">
        <f t="shared" si="0"/>
        <v>0</v>
      </c>
      <c r="E147" s="51"/>
    </row>
    <row r="148" spans="1:5" x14ac:dyDescent="0.2">
      <c r="A148" s="53">
        <v>5261</v>
      </c>
      <c r="B148" s="51" t="s">
        <v>407</v>
      </c>
      <c r="C148" s="54">
        <v>0</v>
      </c>
      <c r="D148" s="55">
        <f t="shared" si="0"/>
        <v>0</v>
      </c>
      <c r="E148" s="51"/>
    </row>
    <row r="149" spans="1:5" x14ac:dyDescent="0.2">
      <c r="A149" s="53">
        <v>5262</v>
      </c>
      <c r="B149" s="51" t="s">
        <v>408</v>
      </c>
      <c r="C149" s="54">
        <v>0</v>
      </c>
      <c r="D149" s="55">
        <f t="shared" si="0"/>
        <v>0</v>
      </c>
      <c r="E149" s="51"/>
    </row>
    <row r="150" spans="1:5" x14ac:dyDescent="0.2">
      <c r="A150" s="53">
        <v>5270</v>
      </c>
      <c r="B150" s="51" t="s">
        <v>409</v>
      </c>
      <c r="C150" s="54">
        <f>SUM(C151)</f>
        <v>0</v>
      </c>
      <c r="D150" s="55">
        <f t="shared" si="0"/>
        <v>0</v>
      </c>
      <c r="E150" s="51"/>
    </row>
    <row r="151" spans="1:5" x14ac:dyDescent="0.2">
      <c r="A151" s="53">
        <v>5271</v>
      </c>
      <c r="B151" s="51" t="s">
        <v>410</v>
      </c>
      <c r="C151" s="54">
        <v>0</v>
      </c>
      <c r="D151" s="55">
        <f t="shared" si="0"/>
        <v>0</v>
      </c>
      <c r="E151" s="51"/>
    </row>
    <row r="152" spans="1:5" x14ac:dyDescent="0.2">
      <c r="A152" s="53">
        <v>5280</v>
      </c>
      <c r="B152" s="51" t="s">
        <v>411</v>
      </c>
      <c r="C152" s="54">
        <f>SUM(C153:C157)</f>
        <v>0</v>
      </c>
      <c r="D152" s="55">
        <f t="shared" si="0"/>
        <v>0</v>
      </c>
      <c r="E152" s="51"/>
    </row>
    <row r="153" spans="1:5" x14ac:dyDescent="0.2">
      <c r="A153" s="53">
        <v>5281</v>
      </c>
      <c r="B153" s="51" t="s">
        <v>412</v>
      </c>
      <c r="C153" s="54">
        <v>0</v>
      </c>
      <c r="D153" s="55">
        <f t="shared" si="0"/>
        <v>0</v>
      </c>
      <c r="E153" s="51"/>
    </row>
    <row r="154" spans="1:5" x14ac:dyDescent="0.2">
      <c r="A154" s="53">
        <v>5282</v>
      </c>
      <c r="B154" s="51" t="s">
        <v>413</v>
      </c>
      <c r="C154" s="54">
        <v>0</v>
      </c>
      <c r="D154" s="55">
        <f t="shared" si="0"/>
        <v>0</v>
      </c>
      <c r="E154" s="51"/>
    </row>
    <row r="155" spans="1:5" x14ac:dyDescent="0.2">
      <c r="A155" s="53">
        <v>5283</v>
      </c>
      <c r="B155" s="51" t="s">
        <v>414</v>
      </c>
      <c r="C155" s="54">
        <v>0</v>
      </c>
      <c r="D155" s="55">
        <f t="shared" si="0"/>
        <v>0</v>
      </c>
      <c r="E155" s="51"/>
    </row>
    <row r="156" spans="1:5" x14ac:dyDescent="0.2">
      <c r="A156" s="53">
        <v>5284</v>
      </c>
      <c r="B156" s="51" t="s">
        <v>415</v>
      </c>
      <c r="C156" s="54">
        <v>0</v>
      </c>
      <c r="D156" s="55">
        <f t="shared" si="0"/>
        <v>0</v>
      </c>
      <c r="E156" s="51"/>
    </row>
    <row r="157" spans="1:5" x14ac:dyDescent="0.2">
      <c r="A157" s="53">
        <v>5285</v>
      </c>
      <c r="B157" s="51" t="s">
        <v>416</v>
      </c>
      <c r="C157" s="54">
        <v>0</v>
      </c>
      <c r="D157" s="55">
        <f t="shared" si="0"/>
        <v>0</v>
      </c>
      <c r="E157" s="51"/>
    </row>
    <row r="158" spans="1:5" x14ac:dyDescent="0.2">
      <c r="A158" s="53">
        <v>5290</v>
      </c>
      <c r="B158" s="51" t="s">
        <v>417</v>
      </c>
      <c r="C158" s="54">
        <f>SUM(C159:C160)</f>
        <v>0</v>
      </c>
      <c r="D158" s="55">
        <f t="shared" si="0"/>
        <v>0</v>
      </c>
      <c r="E158" s="51"/>
    </row>
    <row r="159" spans="1:5" x14ac:dyDescent="0.2">
      <c r="A159" s="53">
        <v>5291</v>
      </c>
      <c r="B159" s="51" t="s">
        <v>418</v>
      </c>
      <c r="C159" s="54">
        <v>0</v>
      </c>
      <c r="D159" s="55">
        <f t="shared" si="0"/>
        <v>0</v>
      </c>
      <c r="E159" s="51"/>
    </row>
    <row r="160" spans="1:5" x14ac:dyDescent="0.2">
      <c r="A160" s="53">
        <v>5292</v>
      </c>
      <c r="B160" s="51" t="s">
        <v>419</v>
      </c>
      <c r="C160" s="54">
        <v>0</v>
      </c>
      <c r="D160" s="55">
        <f t="shared" si="0"/>
        <v>0</v>
      </c>
      <c r="E160" s="51"/>
    </row>
    <row r="161" spans="1:5" x14ac:dyDescent="0.2">
      <c r="A161" s="53">
        <v>5300</v>
      </c>
      <c r="B161" s="51" t="s">
        <v>420</v>
      </c>
      <c r="C161" s="54">
        <f>C162+C165+C168</f>
        <v>0</v>
      </c>
      <c r="D161" s="55">
        <f t="shared" si="0"/>
        <v>0</v>
      </c>
      <c r="E161" s="51"/>
    </row>
    <row r="162" spans="1:5" x14ac:dyDescent="0.2">
      <c r="A162" s="53">
        <v>5310</v>
      </c>
      <c r="B162" s="51" t="s">
        <v>336</v>
      </c>
      <c r="C162" s="54">
        <f>C163+C164</f>
        <v>0</v>
      </c>
      <c r="D162" s="55">
        <f t="shared" si="0"/>
        <v>0</v>
      </c>
      <c r="E162" s="51"/>
    </row>
    <row r="163" spans="1:5" x14ac:dyDescent="0.2">
      <c r="A163" s="53">
        <v>5311</v>
      </c>
      <c r="B163" s="51" t="s">
        <v>421</v>
      </c>
      <c r="C163" s="54">
        <v>0</v>
      </c>
      <c r="D163" s="55">
        <f t="shared" si="0"/>
        <v>0</v>
      </c>
      <c r="E163" s="51"/>
    </row>
    <row r="164" spans="1:5" x14ac:dyDescent="0.2">
      <c r="A164" s="53">
        <v>5312</v>
      </c>
      <c r="B164" s="51" t="s">
        <v>422</v>
      </c>
      <c r="C164" s="54">
        <v>0</v>
      </c>
      <c r="D164" s="55">
        <f t="shared" si="0"/>
        <v>0</v>
      </c>
      <c r="E164" s="51"/>
    </row>
    <row r="165" spans="1:5" x14ac:dyDescent="0.2">
      <c r="A165" s="53">
        <v>5320</v>
      </c>
      <c r="B165" s="51" t="s">
        <v>337</v>
      </c>
      <c r="C165" s="54">
        <f>SUM(C166:C167)</f>
        <v>0</v>
      </c>
      <c r="D165" s="55">
        <f t="shared" ref="D165:D221" si="1">C165/$C$99</f>
        <v>0</v>
      </c>
      <c r="E165" s="51"/>
    </row>
    <row r="166" spans="1:5" x14ac:dyDescent="0.2">
      <c r="A166" s="53">
        <v>5321</v>
      </c>
      <c r="B166" s="51" t="s">
        <v>423</v>
      </c>
      <c r="C166" s="54">
        <v>0</v>
      </c>
      <c r="D166" s="55">
        <f t="shared" si="1"/>
        <v>0</v>
      </c>
      <c r="E166" s="51"/>
    </row>
    <row r="167" spans="1:5" x14ac:dyDescent="0.2">
      <c r="A167" s="53">
        <v>5322</v>
      </c>
      <c r="B167" s="51" t="s">
        <v>424</v>
      </c>
      <c r="C167" s="54">
        <v>0</v>
      </c>
      <c r="D167" s="55">
        <f t="shared" si="1"/>
        <v>0</v>
      </c>
      <c r="E167" s="51"/>
    </row>
    <row r="168" spans="1:5" x14ac:dyDescent="0.2">
      <c r="A168" s="53">
        <v>5330</v>
      </c>
      <c r="B168" s="51" t="s">
        <v>338</v>
      </c>
      <c r="C168" s="54">
        <f>SUM(C169:C170)</f>
        <v>0</v>
      </c>
      <c r="D168" s="55">
        <f t="shared" si="1"/>
        <v>0</v>
      </c>
      <c r="E168" s="51"/>
    </row>
    <row r="169" spans="1:5" x14ac:dyDescent="0.2">
      <c r="A169" s="53">
        <v>5331</v>
      </c>
      <c r="B169" s="51" t="s">
        <v>425</v>
      </c>
      <c r="C169" s="54">
        <v>0</v>
      </c>
      <c r="D169" s="55">
        <f t="shared" si="1"/>
        <v>0</v>
      </c>
      <c r="E169" s="51"/>
    </row>
    <row r="170" spans="1:5" x14ac:dyDescent="0.2">
      <c r="A170" s="53">
        <v>5332</v>
      </c>
      <c r="B170" s="51" t="s">
        <v>426</v>
      </c>
      <c r="C170" s="54">
        <v>0</v>
      </c>
      <c r="D170" s="55">
        <f t="shared" si="1"/>
        <v>0</v>
      </c>
      <c r="E170" s="51"/>
    </row>
    <row r="171" spans="1:5" x14ac:dyDescent="0.2">
      <c r="A171" s="53">
        <v>5400</v>
      </c>
      <c r="B171" s="51" t="s">
        <v>427</v>
      </c>
      <c r="C171" s="54">
        <f>C172+C175+C178+C181+C183</f>
        <v>0</v>
      </c>
      <c r="D171" s="55">
        <f t="shared" si="1"/>
        <v>0</v>
      </c>
      <c r="E171" s="51"/>
    </row>
    <row r="172" spans="1:5" x14ac:dyDescent="0.2">
      <c r="A172" s="53">
        <v>5410</v>
      </c>
      <c r="B172" s="51" t="s">
        <v>428</v>
      </c>
      <c r="C172" s="54">
        <f>SUM(C173:C174)</f>
        <v>0</v>
      </c>
      <c r="D172" s="55">
        <f t="shared" si="1"/>
        <v>0</v>
      </c>
      <c r="E172" s="51"/>
    </row>
    <row r="173" spans="1:5" x14ac:dyDescent="0.2">
      <c r="A173" s="53">
        <v>5411</v>
      </c>
      <c r="B173" s="51" t="s">
        <v>429</v>
      </c>
      <c r="C173" s="54">
        <v>0</v>
      </c>
      <c r="D173" s="55">
        <f t="shared" si="1"/>
        <v>0</v>
      </c>
      <c r="E173" s="51"/>
    </row>
    <row r="174" spans="1:5" x14ac:dyDescent="0.2">
      <c r="A174" s="53">
        <v>5412</v>
      </c>
      <c r="B174" s="51" t="s">
        <v>430</v>
      </c>
      <c r="C174" s="54">
        <v>0</v>
      </c>
      <c r="D174" s="55">
        <f t="shared" si="1"/>
        <v>0</v>
      </c>
      <c r="E174" s="51"/>
    </row>
    <row r="175" spans="1:5" x14ac:dyDescent="0.2">
      <c r="A175" s="53">
        <v>5420</v>
      </c>
      <c r="B175" s="51" t="s">
        <v>431</v>
      </c>
      <c r="C175" s="54">
        <f>SUM(C176:C177)</f>
        <v>0</v>
      </c>
      <c r="D175" s="55">
        <f t="shared" si="1"/>
        <v>0</v>
      </c>
      <c r="E175" s="51"/>
    </row>
    <row r="176" spans="1:5" x14ac:dyDescent="0.2">
      <c r="A176" s="53">
        <v>5421</v>
      </c>
      <c r="B176" s="51" t="s">
        <v>432</v>
      </c>
      <c r="C176" s="54">
        <v>0</v>
      </c>
      <c r="D176" s="55">
        <f t="shared" si="1"/>
        <v>0</v>
      </c>
      <c r="E176" s="51"/>
    </row>
    <row r="177" spans="1:5" x14ac:dyDescent="0.2">
      <c r="A177" s="53">
        <v>5422</v>
      </c>
      <c r="B177" s="51" t="s">
        <v>433</v>
      </c>
      <c r="C177" s="54">
        <v>0</v>
      </c>
      <c r="D177" s="55">
        <f t="shared" si="1"/>
        <v>0</v>
      </c>
      <c r="E177" s="51"/>
    </row>
    <row r="178" spans="1:5" x14ac:dyDescent="0.2">
      <c r="A178" s="53">
        <v>5430</v>
      </c>
      <c r="B178" s="51" t="s">
        <v>434</v>
      </c>
      <c r="C178" s="54">
        <f>SUM(C179:C180)</f>
        <v>0</v>
      </c>
      <c r="D178" s="55">
        <f t="shared" si="1"/>
        <v>0</v>
      </c>
      <c r="E178" s="51"/>
    </row>
    <row r="179" spans="1:5" x14ac:dyDescent="0.2">
      <c r="A179" s="53">
        <v>5431</v>
      </c>
      <c r="B179" s="51" t="s">
        <v>435</v>
      </c>
      <c r="C179" s="54">
        <v>0</v>
      </c>
      <c r="D179" s="55">
        <f t="shared" si="1"/>
        <v>0</v>
      </c>
      <c r="E179" s="51"/>
    </row>
    <row r="180" spans="1:5" x14ac:dyDescent="0.2">
      <c r="A180" s="53">
        <v>5432</v>
      </c>
      <c r="B180" s="51" t="s">
        <v>436</v>
      </c>
      <c r="C180" s="54">
        <v>0</v>
      </c>
      <c r="D180" s="55">
        <f t="shared" si="1"/>
        <v>0</v>
      </c>
      <c r="E180" s="51"/>
    </row>
    <row r="181" spans="1:5" x14ac:dyDescent="0.2">
      <c r="A181" s="53">
        <v>5440</v>
      </c>
      <c r="B181" s="51" t="s">
        <v>437</v>
      </c>
      <c r="C181" s="54">
        <f>SUM(C182)</f>
        <v>0</v>
      </c>
      <c r="D181" s="55">
        <f t="shared" si="1"/>
        <v>0</v>
      </c>
      <c r="E181" s="51"/>
    </row>
    <row r="182" spans="1:5" x14ac:dyDescent="0.2">
      <c r="A182" s="53">
        <v>5441</v>
      </c>
      <c r="B182" s="51" t="s">
        <v>437</v>
      </c>
      <c r="C182" s="54">
        <v>0</v>
      </c>
      <c r="D182" s="55">
        <f t="shared" si="1"/>
        <v>0</v>
      </c>
      <c r="E182" s="51"/>
    </row>
    <row r="183" spans="1:5" x14ac:dyDescent="0.2">
      <c r="A183" s="53">
        <v>5450</v>
      </c>
      <c r="B183" s="51" t="s">
        <v>438</v>
      </c>
      <c r="C183" s="54">
        <f>SUM(C184:C185)</f>
        <v>0</v>
      </c>
      <c r="D183" s="55">
        <f t="shared" si="1"/>
        <v>0</v>
      </c>
      <c r="E183" s="51"/>
    </row>
    <row r="184" spans="1:5" x14ac:dyDescent="0.2">
      <c r="A184" s="53">
        <v>5451</v>
      </c>
      <c r="B184" s="51" t="s">
        <v>439</v>
      </c>
      <c r="C184" s="54">
        <v>0</v>
      </c>
      <c r="D184" s="55">
        <f t="shared" si="1"/>
        <v>0</v>
      </c>
      <c r="E184" s="51"/>
    </row>
    <row r="185" spans="1:5" x14ac:dyDescent="0.2">
      <c r="A185" s="53">
        <v>5452</v>
      </c>
      <c r="B185" s="51" t="s">
        <v>440</v>
      </c>
      <c r="C185" s="54">
        <v>0</v>
      </c>
      <c r="D185" s="55">
        <f t="shared" si="1"/>
        <v>0</v>
      </c>
      <c r="E185" s="51"/>
    </row>
    <row r="186" spans="1:5" x14ac:dyDescent="0.2">
      <c r="A186" s="53">
        <v>5500</v>
      </c>
      <c r="B186" s="51" t="s">
        <v>441</v>
      </c>
      <c r="C186" s="54">
        <f>C187+C196+C199+C205+C207+C209</f>
        <v>0</v>
      </c>
      <c r="D186" s="55">
        <f t="shared" si="1"/>
        <v>0</v>
      </c>
      <c r="E186" s="51"/>
    </row>
    <row r="187" spans="1:5" x14ac:dyDescent="0.2">
      <c r="A187" s="53">
        <v>5510</v>
      </c>
      <c r="B187" s="51" t="s">
        <v>442</v>
      </c>
      <c r="C187" s="54">
        <f>SUM(C188:C195)</f>
        <v>0</v>
      </c>
      <c r="D187" s="55">
        <f t="shared" si="1"/>
        <v>0</v>
      </c>
      <c r="E187" s="51"/>
    </row>
    <row r="188" spans="1:5" x14ac:dyDescent="0.2">
      <c r="A188" s="53">
        <v>5511</v>
      </c>
      <c r="B188" s="51" t="s">
        <v>443</v>
      </c>
      <c r="C188" s="54">
        <v>0</v>
      </c>
      <c r="D188" s="55">
        <f t="shared" si="1"/>
        <v>0</v>
      </c>
      <c r="E188" s="51"/>
    </row>
    <row r="189" spans="1:5" x14ac:dyDescent="0.2">
      <c r="A189" s="53">
        <v>5512</v>
      </c>
      <c r="B189" s="51" t="s">
        <v>444</v>
      </c>
      <c r="C189" s="54">
        <v>0</v>
      </c>
      <c r="D189" s="55">
        <f t="shared" si="1"/>
        <v>0</v>
      </c>
      <c r="E189" s="51"/>
    </row>
    <row r="190" spans="1:5" x14ac:dyDescent="0.2">
      <c r="A190" s="53">
        <v>5513</v>
      </c>
      <c r="B190" s="51" t="s">
        <v>445</v>
      </c>
      <c r="C190" s="54">
        <v>0</v>
      </c>
      <c r="D190" s="55">
        <f t="shared" si="1"/>
        <v>0</v>
      </c>
      <c r="E190" s="51"/>
    </row>
    <row r="191" spans="1:5" x14ac:dyDescent="0.2">
      <c r="A191" s="53">
        <v>5514</v>
      </c>
      <c r="B191" s="51" t="s">
        <v>446</v>
      </c>
      <c r="C191" s="54">
        <v>0</v>
      </c>
      <c r="D191" s="55">
        <f t="shared" si="1"/>
        <v>0</v>
      </c>
      <c r="E191" s="51"/>
    </row>
    <row r="192" spans="1:5" x14ac:dyDescent="0.2">
      <c r="A192" s="53">
        <v>5515</v>
      </c>
      <c r="B192" s="51" t="s">
        <v>447</v>
      </c>
      <c r="C192" s="54">
        <v>0</v>
      </c>
      <c r="D192" s="55">
        <f t="shared" si="1"/>
        <v>0</v>
      </c>
      <c r="E192" s="51"/>
    </row>
    <row r="193" spans="1:5" x14ac:dyDescent="0.2">
      <c r="A193" s="53">
        <v>5516</v>
      </c>
      <c r="B193" s="51" t="s">
        <v>448</v>
      </c>
      <c r="C193" s="54">
        <v>0</v>
      </c>
      <c r="D193" s="55">
        <f t="shared" si="1"/>
        <v>0</v>
      </c>
      <c r="E193" s="51"/>
    </row>
    <row r="194" spans="1:5" x14ac:dyDescent="0.2">
      <c r="A194" s="53">
        <v>5517</v>
      </c>
      <c r="B194" s="51" t="s">
        <v>449</v>
      </c>
      <c r="C194" s="54">
        <v>0</v>
      </c>
      <c r="D194" s="55">
        <f t="shared" si="1"/>
        <v>0</v>
      </c>
      <c r="E194" s="51"/>
    </row>
    <row r="195" spans="1:5" x14ac:dyDescent="0.2">
      <c r="A195" s="53">
        <v>5518</v>
      </c>
      <c r="B195" s="51" t="s">
        <v>82</v>
      </c>
      <c r="C195" s="54">
        <v>0</v>
      </c>
      <c r="D195" s="55">
        <f t="shared" si="1"/>
        <v>0</v>
      </c>
      <c r="E195" s="51"/>
    </row>
    <row r="196" spans="1:5" x14ac:dyDescent="0.2">
      <c r="A196" s="53">
        <v>5520</v>
      </c>
      <c r="B196" s="51" t="s">
        <v>81</v>
      </c>
      <c r="C196" s="54">
        <f>SUM(C197:C198)</f>
        <v>0</v>
      </c>
      <c r="D196" s="55">
        <f t="shared" si="1"/>
        <v>0</v>
      </c>
      <c r="E196" s="51"/>
    </row>
    <row r="197" spans="1:5" x14ac:dyDescent="0.2">
      <c r="A197" s="53">
        <v>5521</v>
      </c>
      <c r="B197" s="51" t="s">
        <v>450</v>
      </c>
      <c r="C197" s="54">
        <v>0</v>
      </c>
      <c r="D197" s="55">
        <f t="shared" si="1"/>
        <v>0</v>
      </c>
      <c r="E197" s="51"/>
    </row>
    <row r="198" spans="1:5" x14ac:dyDescent="0.2">
      <c r="A198" s="53">
        <v>5522</v>
      </c>
      <c r="B198" s="51" t="s">
        <v>451</v>
      </c>
      <c r="C198" s="54">
        <v>0</v>
      </c>
      <c r="D198" s="55">
        <f t="shared" si="1"/>
        <v>0</v>
      </c>
      <c r="E198" s="51"/>
    </row>
    <row r="199" spans="1:5" x14ac:dyDescent="0.2">
      <c r="A199" s="53">
        <v>5530</v>
      </c>
      <c r="B199" s="51" t="s">
        <v>452</v>
      </c>
      <c r="C199" s="54">
        <f>SUM(C200:C204)</f>
        <v>0</v>
      </c>
      <c r="D199" s="55">
        <f t="shared" si="1"/>
        <v>0</v>
      </c>
      <c r="E199" s="51"/>
    </row>
    <row r="200" spans="1:5" x14ac:dyDescent="0.2">
      <c r="A200" s="53">
        <v>5531</v>
      </c>
      <c r="B200" s="51" t="s">
        <v>453</v>
      </c>
      <c r="C200" s="54">
        <v>0</v>
      </c>
      <c r="D200" s="55">
        <f t="shared" si="1"/>
        <v>0</v>
      </c>
      <c r="E200" s="51"/>
    </row>
    <row r="201" spans="1:5" x14ac:dyDescent="0.2">
      <c r="A201" s="53">
        <v>5532</v>
      </c>
      <c r="B201" s="51" t="s">
        <v>454</v>
      </c>
      <c r="C201" s="54">
        <v>0</v>
      </c>
      <c r="D201" s="55">
        <f t="shared" si="1"/>
        <v>0</v>
      </c>
      <c r="E201" s="51"/>
    </row>
    <row r="202" spans="1:5" x14ac:dyDescent="0.2">
      <c r="A202" s="53">
        <v>5533</v>
      </c>
      <c r="B202" s="51" t="s">
        <v>455</v>
      </c>
      <c r="C202" s="54">
        <v>0</v>
      </c>
      <c r="D202" s="55">
        <f t="shared" si="1"/>
        <v>0</v>
      </c>
      <c r="E202" s="51"/>
    </row>
    <row r="203" spans="1:5" x14ac:dyDescent="0.2">
      <c r="A203" s="53">
        <v>5534</v>
      </c>
      <c r="B203" s="51" t="s">
        <v>456</v>
      </c>
      <c r="C203" s="54">
        <v>0</v>
      </c>
      <c r="D203" s="55">
        <f t="shared" si="1"/>
        <v>0</v>
      </c>
      <c r="E203" s="51"/>
    </row>
    <row r="204" spans="1:5" x14ac:dyDescent="0.2">
      <c r="A204" s="53">
        <v>5535</v>
      </c>
      <c r="B204" s="51" t="s">
        <v>457</v>
      </c>
      <c r="C204" s="54">
        <v>0</v>
      </c>
      <c r="D204" s="55">
        <f t="shared" si="1"/>
        <v>0</v>
      </c>
      <c r="E204" s="51"/>
    </row>
    <row r="205" spans="1:5" x14ac:dyDescent="0.2">
      <c r="A205" s="53">
        <v>5540</v>
      </c>
      <c r="B205" s="51" t="s">
        <v>458</v>
      </c>
      <c r="C205" s="54">
        <f>SUM(C206)</f>
        <v>0</v>
      </c>
      <c r="D205" s="55">
        <f t="shared" si="1"/>
        <v>0</v>
      </c>
      <c r="E205" s="51"/>
    </row>
    <row r="206" spans="1:5" x14ac:dyDescent="0.2">
      <c r="A206" s="53">
        <v>5541</v>
      </c>
      <c r="B206" s="51" t="s">
        <v>458</v>
      </c>
      <c r="C206" s="54">
        <v>0</v>
      </c>
      <c r="D206" s="55">
        <f t="shared" si="1"/>
        <v>0</v>
      </c>
      <c r="E206" s="51"/>
    </row>
    <row r="207" spans="1:5" x14ac:dyDescent="0.2">
      <c r="A207" s="53">
        <v>5550</v>
      </c>
      <c r="B207" s="51" t="s">
        <v>459</v>
      </c>
      <c r="C207" s="54">
        <f>C208</f>
        <v>0</v>
      </c>
      <c r="D207" s="55">
        <f t="shared" si="1"/>
        <v>0</v>
      </c>
      <c r="E207" s="51"/>
    </row>
    <row r="208" spans="1:5" x14ac:dyDescent="0.2">
      <c r="A208" s="53">
        <v>5551</v>
      </c>
      <c r="B208" s="51" t="s">
        <v>459</v>
      </c>
      <c r="C208" s="54">
        <v>0</v>
      </c>
      <c r="D208" s="55">
        <f t="shared" si="1"/>
        <v>0</v>
      </c>
      <c r="E208" s="51"/>
    </row>
    <row r="209" spans="1:5" x14ac:dyDescent="0.2">
      <c r="A209" s="53">
        <v>5590</v>
      </c>
      <c r="B209" s="51" t="s">
        <v>460</v>
      </c>
      <c r="C209" s="54">
        <f>SUM(C210:C218)</f>
        <v>0</v>
      </c>
      <c r="D209" s="55">
        <f t="shared" si="1"/>
        <v>0</v>
      </c>
      <c r="E209" s="51"/>
    </row>
    <row r="210" spans="1:5" x14ac:dyDescent="0.2">
      <c r="A210" s="53">
        <v>5591</v>
      </c>
      <c r="B210" s="51" t="s">
        <v>461</v>
      </c>
      <c r="C210" s="54">
        <v>0</v>
      </c>
      <c r="D210" s="55">
        <f t="shared" si="1"/>
        <v>0</v>
      </c>
      <c r="E210" s="51"/>
    </row>
    <row r="211" spans="1:5" x14ac:dyDescent="0.2">
      <c r="A211" s="53">
        <v>5592</v>
      </c>
      <c r="B211" s="51" t="s">
        <v>462</v>
      </c>
      <c r="C211" s="54">
        <v>0</v>
      </c>
      <c r="D211" s="55">
        <f t="shared" si="1"/>
        <v>0</v>
      </c>
      <c r="E211" s="51"/>
    </row>
    <row r="212" spans="1:5" x14ac:dyDescent="0.2">
      <c r="A212" s="53">
        <v>5593</v>
      </c>
      <c r="B212" s="51" t="s">
        <v>463</v>
      </c>
      <c r="C212" s="54">
        <v>0</v>
      </c>
      <c r="D212" s="55">
        <f t="shared" si="1"/>
        <v>0</v>
      </c>
      <c r="E212" s="51"/>
    </row>
    <row r="213" spans="1:5" x14ac:dyDescent="0.2">
      <c r="A213" s="53">
        <v>5594</v>
      </c>
      <c r="B213" s="51" t="s">
        <v>523</v>
      </c>
      <c r="C213" s="54">
        <v>0</v>
      </c>
      <c r="D213" s="55">
        <f t="shared" si="1"/>
        <v>0</v>
      </c>
      <c r="E213" s="51"/>
    </row>
    <row r="214" spans="1:5" x14ac:dyDescent="0.2">
      <c r="A214" s="53">
        <v>5595</v>
      </c>
      <c r="B214" s="51" t="s">
        <v>465</v>
      </c>
      <c r="C214" s="54">
        <v>0</v>
      </c>
      <c r="D214" s="55">
        <f t="shared" si="1"/>
        <v>0</v>
      </c>
      <c r="E214" s="51"/>
    </row>
    <row r="215" spans="1:5" x14ac:dyDescent="0.2">
      <c r="A215" s="53">
        <v>5596</v>
      </c>
      <c r="B215" s="51" t="s">
        <v>358</v>
      </c>
      <c r="C215" s="54">
        <v>0</v>
      </c>
      <c r="D215" s="55">
        <f t="shared" si="1"/>
        <v>0</v>
      </c>
      <c r="E215" s="51"/>
    </row>
    <row r="216" spans="1:5" x14ac:dyDescent="0.2">
      <c r="A216" s="53">
        <v>5597</v>
      </c>
      <c r="B216" s="51" t="s">
        <v>466</v>
      </c>
      <c r="C216" s="54">
        <v>0</v>
      </c>
      <c r="D216" s="55">
        <f t="shared" si="1"/>
        <v>0</v>
      </c>
      <c r="E216" s="51"/>
    </row>
    <row r="217" spans="1:5" x14ac:dyDescent="0.2">
      <c r="A217" s="53">
        <v>5598</v>
      </c>
      <c r="B217" s="51" t="s">
        <v>524</v>
      </c>
      <c r="C217" s="54">
        <v>0</v>
      </c>
      <c r="D217" s="55">
        <f t="shared" si="1"/>
        <v>0</v>
      </c>
      <c r="E217" s="51"/>
    </row>
    <row r="218" spans="1:5" x14ac:dyDescent="0.2">
      <c r="A218" s="53">
        <v>5599</v>
      </c>
      <c r="B218" s="51" t="s">
        <v>467</v>
      </c>
      <c r="C218" s="54">
        <v>0</v>
      </c>
      <c r="D218" s="55">
        <f t="shared" si="1"/>
        <v>0</v>
      </c>
      <c r="E218" s="51"/>
    </row>
    <row r="219" spans="1:5" x14ac:dyDescent="0.2">
      <c r="A219" s="53">
        <v>5600</v>
      </c>
      <c r="B219" s="51" t="s">
        <v>80</v>
      </c>
      <c r="C219" s="54">
        <f>C220</f>
        <v>0</v>
      </c>
      <c r="D219" s="55">
        <f t="shared" si="1"/>
        <v>0</v>
      </c>
      <c r="E219" s="51"/>
    </row>
    <row r="220" spans="1:5" x14ac:dyDescent="0.2">
      <c r="A220" s="53">
        <v>5610</v>
      </c>
      <c r="B220" s="51" t="s">
        <v>468</v>
      </c>
      <c r="C220" s="54">
        <f>C221</f>
        <v>0</v>
      </c>
      <c r="D220" s="55">
        <f t="shared" si="1"/>
        <v>0</v>
      </c>
      <c r="E220" s="51"/>
    </row>
    <row r="221" spans="1:5" x14ac:dyDescent="0.2">
      <c r="A221" s="53">
        <v>5611</v>
      </c>
      <c r="B221" s="51" t="s">
        <v>469</v>
      </c>
      <c r="C221" s="54">
        <v>0</v>
      </c>
      <c r="D221" s="55">
        <f t="shared" si="1"/>
        <v>0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3"/>
    </row>
    <row r="2" spans="1:2" ht="15" customHeight="1" x14ac:dyDescent="0.2">
      <c r="A2" s="100" t="s">
        <v>191</v>
      </c>
      <c r="B2" s="101" t="s">
        <v>51</v>
      </c>
    </row>
    <row r="3" spans="1:2" x14ac:dyDescent="0.2">
      <c r="A3" s="15"/>
      <c r="B3" s="114"/>
    </row>
    <row r="4" spans="1:2" ht="14.1" customHeight="1" x14ac:dyDescent="0.2">
      <c r="A4" s="115" t="s">
        <v>582</v>
      </c>
      <c r="B4" s="105" t="s">
        <v>79</v>
      </c>
    </row>
    <row r="5" spans="1:2" ht="14.1" customHeight="1" x14ac:dyDescent="0.2">
      <c r="A5" s="106"/>
      <c r="B5" s="105" t="s">
        <v>52</v>
      </c>
    </row>
    <row r="6" spans="1:2" ht="14.1" customHeight="1" x14ac:dyDescent="0.2">
      <c r="A6" s="106"/>
      <c r="B6" s="105" t="s">
        <v>149</v>
      </c>
    </row>
    <row r="7" spans="1:2" ht="14.1" customHeight="1" x14ac:dyDescent="0.2">
      <c r="A7" s="106"/>
      <c r="B7" s="105" t="s">
        <v>64</v>
      </c>
    </row>
    <row r="8" spans="1:2" x14ac:dyDescent="0.2">
      <c r="A8" s="106"/>
    </row>
    <row r="9" spans="1:2" x14ac:dyDescent="0.2">
      <c r="A9" s="115" t="s">
        <v>583</v>
      </c>
      <c r="B9" s="107" t="s">
        <v>151</v>
      </c>
    </row>
    <row r="10" spans="1:2" ht="15" customHeight="1" x14ac:dyDescent="0.2">
      <c r="A10" s="106"/>
      <c r="B10" s="116" t="s">
        <v>64</v>
      </c>
    </row>
    <row r="11" spans="1:2" x14ac:dyDescent="0.2">
      <c r="A11" s="106"/>
    </row>
    <row r="12" spans="1:2" x14ac:dyDescent="0.2">
      <c r="A12" s="115" t="s">
        <v>585</v>
      </c>
      <c r="B12" s="107" t="s">
        <v>151</v>
      </c>
    </row>
    <row r="13" spans="1:2" ht="22.5" x14ac:dyDescent="0.2">
      <c r="A13" s="106"/>
      <c r="B13" s="107" t="s">
        <v>71</v>
      </c>
    </row>
    <row r="14" spans="1:2" x14ac:dyDescent="0.2">
      <c r="A14" s="106"/>
      <c r="B14" s="116" t="s">
        <v>64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586</v>
      </c>
      <c r="B17" s="109" t="s">
        <v>72</v>
      </c>
    </row>
    <row r="18" spans="1:2" ht="15" customHeight="1" x14ac:dyDescent="0.2">
      <c r="A18" s="15"/>
      <c r="B18" s="109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37" t="s">
        <v>629</v>
      </c>
      <c r="B1" s="137"/>
      <c r="C1" s="137"/>
      <c r="D1" s="29" t="s">
        <v>615</v>
      </c>
      <c r="E1" s="30">
        <v>2019</v>
      </c>
    </row>
    <row r="2" spans="1:5" ht="18.95" customHeight="1" x14ac:dyDescent="0.2">
      <c r="A2" s="137" t="s">
        <v>623</v>
      </c>
      <c r="B2" s="137"/>
      <c r="C2" s="137"/>
      <c r="D2" s="16" t="s">
        <v>620</v>
      </c>
      <c r="E2" s="30" t="str">
        <f>ESF!H2</f>
        <v>TRIMESTRAL</v>
      </c>
    </row>
    <row r="3" spans="1:5" ht="18.95" customHeight="1" x14ac:dyDescent="0.2">
      <c r="A3" s="137" t="s">
        <v>630</v>
      </c>
      <c r="B3" s="137"/>
      <c r="C3" s="137"/>
      <c r="D3" s="16" t="s">
        <v>621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3273421.33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2838973.53</v>
      </c>
    </row>
    <row r="15" spans="1:5" x14ac:dyDescent="0.2">
      <c r="A15" s="35">
        <v>3220</v>
      </c>
      <c r="B15" s="31" t="s">
        <v>474</v>
      </c>
      <c r="C15" s="36">
        <v>5752834.7999999998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4" spans="1:2" ht="15" customHeight="1" x14ac:dyDescent="0.2">
      <c r="A4" s="115" t="s">
        <v>23</v>
      </c>
      <c r="B4" s="105" t="s">
        <v>79</v>
      </c>
    </row>
    <row r="5" spans="1:2" ht="15" customHeight="1" x14ac:dyDescent="0.2">
      <c r="A5" s="115" t="s">
        <v>25</v>
      </c>
      <c r="B5" s="105" t="s">
        <v>52</v>
      </c>
    </row>
    <row r="6" spans="1:2" ht="15" customHeight="1" x14ac:dyDescent="0.2">
      <c r="B6" s="105" t="s">
        <v>176</v>
      </c>
    </row>
    <row r="7" spans="1:2" ht="15" customHeight="1" x14ac:dyDescent="0.2">
      <c r="B7" s="105" t="s">
        <v>74</v>
      </c>
    </row>
    <row r="8" spans="1:2" ht="15" customHeight="1" x14ac:dyDescent="0.2">
      <c r="B8" s="105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37" t="s">
        <v>629</v>
      </c>
      <c r="B1" s="137"/>
      <c r="C1" s="137"/>
      <c r="D1" s="29" t="s">
        <v>615</v>
      </c>
      <c r="E1" s="30">
        <v>2019</v>
      </c>
    </row>
    <row r="2" spans="1:5" s="37" customFormat="1" ht="18.95" customHeight="1" x14ac:dyDescent="0.25">
      <c r="A2" s="137" t="s">
        <v>624</v>
      </c>
      <c r="B2" s="137"/>
      <c r="C2" s="137"/>
      <c r="D2" s="16" t="s">
        <v>620</v>
      </c>
      <c r="E2" s="30" t="str">
        <f>ESF!H2</f>
        <v>TRIMESTRAL</v>
      </c>
    </row>
    <row r="3" spans="1:5" s="37" customFormat="1" ht="18.95" customHeight="1" x14ac:dyDescent="0.25">
      <c r="A3" s="137" t="s">
        <v>630</v>
      </c>
      <c r="B3" s="137"/>
      <c r="C3" s="137"/>
      <c r="D3" s="16" t="s">
        <v>621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548618.14</v>
      </c>
      <c r="D10" s="36">
        <v>64400.38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548618.14</v>
      </c>
      <c r="D15" s="36">
        <f>SUM(D8:D14)</f>
        <v>64400.38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12662365.510000002</v>
      </c>
    </row>
    <row r="21" spans="1:5" x14ac:dyDescent="0.2">
      <c r="A21" s="35">
        <v>1231</v>
      </c>
      <c r="B21" s="31" t="s">
        <v>232</v>
      </c>
      <c r="C21" s="36">
        <v>2459508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630078.69999999995</v>
      </c>
    </row>
    <row r="24" spans="1:5" x14ac:dyDescent="0.2">
      <c r="A24" s="35">
        <v>1234</v>
      </c>
      <c r="B24" s="31" t="s">
        <v>235</v>
      </c>
      <c r="C24" s="36">
        <v>659442</v>
      </c>
    </row>
    <row r="25" spans="1:5" x14ac:dyDescent="0.2">
      <c r="A25" s="35">
        <v>1235</v>
      </c>
      <c r="B25" s="31" t="s">
        <v>236</v>
      </c>
      <c r="C25" s="36">
        <v>8913336.8100000005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4149103.48</v>
      </c>
    </row>
    <row r="29" spans="1:5" x14ac:dyDescent="0.2">
      <c r="A29" s="35">
        <v>1241</v>
      </c>
      <c r="B29" s="31" t="s">
        <v>240</v>
      </c>
      <c r="C29" s="36">
        <v>658743.55000000005</v>
      </c>
    </row>
    <row r="30" spans="1:5" x14ac:dyDescent="0.2">
      <c r="A30" s="35">
        <v>1242</v>
      </c>
      <c r="B30" s="31" t="s">
        <v>241</v>
      </c>
      <c r="C30" s="36">
        <v>2584.48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955200.92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2532574.5299999998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150440</v>
      </c>
    </row>
    <row r="38" spans="1:5" x14ac:dyDescent="0.2">
      <c r="A38" s="35">
        <v>1251</v>
      </c>
      <c r="B38" s="31" t="s">
        <v>250</v>
      </c>
      <c r="C38" s="36">
        <v>150440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596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79</v>
      </c>
    </row>
    <row r="5" spans="1:2" ht="14.1" customHeight="1" x14ac:dyDescent="0.2">
      <c r="B5" s="105" t="s">
        <v>52</v>
      </c>
    </row>
    <row r="6" spans="1:2" ht="14.1" customHeight="1" x14ac:dyDescent="0.2">
      <c r="B6" s="105" t="s">
        <v>152</v>
      </c>
    </row>
    <row r="7" spans="1:2" ht="14.1" customHeight="1" x14ac:dyDescent="0.2">
      <c r="B7" s="105" t="s">
        <v>153</v>
      </c>
    </row>
    <row r="8" spans="1:2" ht="14.1" customHeight="1" x14ac:dyDescent="0.2"/>
    <row r="9" spans="1:2" x14ac:dyDescent="0.2">
      <c r="A9" s="115" t="s">
        <v>29</v>
      </c>
      <c r="B9" s="107" t="s">
        <v>603</v>
      </c>
    </row>
    <row r="10" spans="1:2" ht="15" customHeight="1" x14ac:dyDescent="0.2">
      <c r="B10" s="107" t="s">
        <v>76</v>
      </c>
    </row>
    <row r="11" spans="1:2" ht="15" customHeight="1" x14ac:dyDescent="0.2">
      <c r="B11" s="117" t="s">
        <v>196</v>
      </c>
    </row>
    <row r="12" spans="1:2" ht="15" customHeight="1" x14ac:dyDescent="0.2"/>
    <row r="13" spans="1:2" x14ac:dyDescent="0.2">
      <c r="A13" s="115" t="s">
        <v>77</v>
      </c>
      <c r="B13" s="105" t="s">
        <v>604</v>
      </c>
    </row>
    <row r="14" spans="1:2" ht="15" customHeight="1" x14ac:dyDescent="0.2">
      <c r="B14" s="105" t="s">
        <v>605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2019-02-13T21:19:08Z</cp:lastPrinted>
  <dcterms:created xsi:type="dcterms:W3CDTF">2012-12-11T20:36:24Z</dcterms:created>
  <dcterms:modified xsi:type="dcterms:W3CDTF">2022-10-17T18:32:54Z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