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CA60E793-61BE-4220-A96D-AEB03A2149AC}" xr6:coauthVersionLast="47" xr6:coauthVersionMax="47" xr10:uidLastSave="{00000000-0000-0000-0000-000000000000}"/>
  <bookViews>
    <workbookView xWindow="4845" yWindow="3540" windowWidth="18000" windowHeight="93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COG!$B$3:$H$76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46" i="4"/>
  <c r="E46" i="4"/>
  <c r="C46" i="4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B46" i="4"/>
  <c r="F32" i="4"/>
  <c r="E32" i="4"/>
  <c r="D31" i="4"/>
  <c r="G31" i="4" s="1"/>
  <c r="D30" i="4"/>
  <c r="G30" i="4" s="1"/>
  <c r="D29" i="4"/>
  <c r="G29" i="4" s="1"/>
  <c r="D28" i="4"/>
  <c r="G28" i="4" s="1"/>
  <c r="C32" i="4"/>
  <c r="B32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21" i="4"/>
  <c r="E21" i="4"/>
  <c r="C21" i="4"/>
  <c r="B21" i="4"/>
  <c r="G32" i="4" l="1"/>
  <c r="G46" i="4"/>
  <c r="D32" i="4"/>
  <c r="D46" i="4"/>
  <c r="G21" i="4"/>
  <c r="D21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H11" i="6" s="1"/>
  <c r="E12" i="6"/>
  <c r="H12" i="6" s="1"/>
  <c r="H47" i="6"/>
  <c r="H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E43" i="6" l="1"/>
  <c r="H43" i="6" s="1"/>
  <c r="E23" i="6"/>
  <c r="H23" i="6" s="1"/>
  <c r="E13" i="6"/>
  <c r="H13" i="6" s="1"/>
  <c r="E33" i="6"/>
  <c r="H33" i="6" s="1"/>
  <c r="E65" i="6"/>
  <c r="H65" i="6" s="1"/>
  <c r="E57" i="6"/>
  <c r="H57" i="6" s="1"/>
  <c r="G77" i="6"/>
  <c r="C77" i="6"/>
  <c r="D77" i="6"/>
  <c r="E5" i="6"/>
  <c r="F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E77" i="6"/>
  <c r="H5" i="6"/>
  <c r="H77" i="6" s="1"/>
  <c r="G37" i="5"/>
</calcChain>
</file>

<file path=xl/sharedStrings.xml><?xml version="1.0" encoding="utf-8"?>
<sst xmlns="http://schemas.openxmlformats.org/spreadsheetml/2006/main" count="218" uniqueCount="151">
  <si>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</si>
  <si>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</si>
  <si>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</si>
  <si>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</si>
  <si>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</si>
  <si>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</si>
  <si>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</si>
  <si>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</si>
  <si>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</si>
  <si>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</si>
  <si>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</si>
  <si>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</si>
  <si>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</si>
  <si>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</si>
  <si>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</si>
  <si>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</si>
  <si>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</si>
  <si>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</si>
  <si>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</si>
  <si>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</si>
  <si>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</si>
  <si>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</si>
  <si>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</si>
  <si>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</si>
  <si>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</si>
  <si>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</si>
  <si>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</si>
  <si>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</si>
  <si>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</si>
  <si>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</si>
  <si>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</si>
  <si>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</si>
  <si>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</si>
  <si>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</si>
  <si>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</si>
  <si>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</si>
  <si>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</si>
  <si>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</si>
  <si>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</si>
  <si>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</si>
  <si>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</si>
  <si>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</si>
  <si>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</si>
  <si>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</si>
  <si>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</si>
  <si>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</si>
  <si>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</si>
  <si>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</si>
  <si>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</si>
  <si>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</si>
  <si>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</si>
  <si>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</si>
  <si>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</si>
  <si>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</si>
  <si>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</si>
  <si>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</si>
  <si>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</si>
  <si>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</si>
  <si>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</si>
  <si>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</si>
  <si>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</si>
  <si>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</si>
  <si>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</si>
  <si>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</si>
  <si>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</si>
  <si>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</si>
  <si>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</si>
  <si>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</si>
  <si>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</si>
  <si>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</si>
  <si>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</si>
  <si>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</si>
  <si>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</si>
  <si>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</si>
  <si>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</si>
  <si>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</si>
  <si>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</si>
  <si>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</si>
  <si>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</si>
  <si>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</si>
  <si>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</si>
  <si>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</si>
  <si>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</si>
  <si>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</si>
  <si>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</si>
  <si>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</si>
  <si>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</si>
  <si>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</si>
  <si>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</si>
  <si>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</si>
  <si>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</si>
  <si>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</si>
  <si>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</si>
  <si>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</si>
  <si>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</si>
  <si>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</si>
  <si>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</si>
  <si>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</si>
  <si>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</si>
  <si>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</si>
  <si>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</si>
  <si>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</si>
  <si>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</si>
  <si>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</si>
  <si>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</si>
  <si>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</si>
  <si>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</si>
  <si>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</si>
  <si>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</si>
  <si>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</si>
  <si>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</si>
  <si>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</si>
  <si>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</si>
  <si>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</si>
  <si>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</si>
  <si>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</si>
  <si>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</si>
  <si>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</si>
  <si>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</si>
  <si>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</si>
  <si>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</si>
  <si>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</si>
  <si>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</si>
  <si>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</si>
  <si>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</si>
  <si>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</si>
  <si>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</si>
  <si>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</si>
  <si>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</si>
  <si>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DIF del Municipio de Salvatierra, Guanajuato
Estado Analítico del Ejercicio del Presupuesto de Egresos
Clasificación por Objeto del Gasto (Capítulo y Concepto)
Del 1 de Enero al 31 de Marzo de 2023</t>
  </si>
  <si>
    <t>Sistema para el Desarrollo Integral de la Familia DIF del Municipio de Salvatierra, Guanajuato
Estado Analítico del Ejercicio del Presupuesto de Egresos
Clasificación Económica (por Tipo de Gasto)
Del 1 de Enero al 31 de Marzo de 2023</t>
  </si>
  <si>
    <t>31120M27D010000 DIRECCION ADMINISTRACION</t>
  </si>
  <si>
    <t>31120M27D020000 AREA ASISTENCIA SOCIAL</t>
  </si>
  <si>
    <t>31120M27D030000 AREA ASESORIA JURIDICA</t>
  </si>
  <si>
    <t>31120M27D040000 AREA PROCU AUX EN MATERI</t>
  </si>
  <si>
    <t>31120M27D050000 AREA CENTROS DE ORIENTAC</t>
  </si>
  <si>
    <t>31120M27D070000 AREA GTO UNIDO Y EN COMU</t>
  </si>
  <si>
    <t>31120M27D080000 AREA DESAYUNOS ESCOLARES</t>
  </si>
  <si>
    <t>31120M27D090000 AREA COMEDORES COMUNITAR</t>
  </si>
  <si>
    <t>31120M27D100000 AREA INTEGRACION A LA VI</t>
  </si>
  <si>
    <t>31120M27D110000 AREA UNIDAD DE REHABILIT</t>
  </si>
  <si>
    <t>31120M27D120000 AREA ESPACIO DE DESARROL</t>
  </si>
  <si>
    <t>31120M27D130000 AREA SERVICIOS GENERALES</t>
  </si>
  <si>
    <t>31120M27D140000 AREA COMUNICACION SOCIAL</t>
  </si>
  <si>
    <t>31120M27D150000 AREA TU VIVIENDA CON FUT</t>
  </si>
  <si>
    <t>Sistema para el Desarrollo Integral de la Familia DIF del Municipio de Salvatierra, Guanajuato
Estado Analítico del Ejercicio del Presupuesto de Egresos
Clasificación Administrativa
Del 1 de Enero al 31 de Marzo de 2023</t>
  </si>
  <si>
    <t>Sistema para el Desarrollo Integral de la Familia DIF del Municipio de Salvatierra, Guanajuato
Estado Analítico del Ejercicio del Presupuesto de Egresos
Clasificación Administrativa (Poderes)
Del 1 de Enero al 31 de Marzo de 2023</t>
  </si>
  <si>
    <t>Sistema para el Desarrollo Integral de la Familia DIF del Municipio de Salvatierra, Guanajuato
Estado Analítico del Ejercicio del Presupuesto de Egresos
Clasificación Administrativa (Sector Paraestatal)
Del 1 de Enero al 31 de Marzo de 2023</t>
  </si>
  <si>
    <t>Sistema para el Desarrollo Integral de la Familia DIF del Municipio de Salvatierra, Guanajuato
Estado Analítico del Ejercicio del Presupuesto de Egresos
Clasificación Funcional (Finalidad y Función)
Del 1 de Enero al 31 de Marzo de 2023</t>
  </si>
  <si>
    <t xml:space="preserve">                     C.MARIELI CERVANTES VEGA.                                                                                                                      LIC. MARTHA KARINA LOPEZ CAMARGO.</t>
  </si>
  <si>
    <t xml:space="preserve">                     PRESIDENTA DIF SALVATIERRA GTO.                                                                                                          DIRECTORA DIF SALVATIERRA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</si>
</sst>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9" fillId="0" borderId="0" xfId="0" applyFont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5"/>
  <sheetViews>
    <sheetView showGridLines="0" topLeftCell="A61" workbookViewId="0">
      <selection activeCell="B103" sqref="B103"/>
    </sheetView>
  </sheetViews>
  <sheetFormatPr baseColWidth="10" defaultColWidth="12" defaultRowHeight="11.25" x14ac:dyDescent="0.2"/>
  <cols>
    <col min="1" max="1" width="3.1640625" style="1" customWidth="1"/>
    <col min="2" max="2" width="49.1640625" style="1" customWidth="1"/>
    <col min="3" max="3" width="18.33203125" style="1" customWidth="1"/>
    <col min="4" max="4" width="12.83203125" style="1" customWidth="1"/>
    <col min="5" max="5" width="14.33203125" style="1" customWidth="1"/>
    <col min="6" max="6" width="13.1640625" style="1" customWidth="1"/>
    <col min="7" max="7" width="13.33203125" style="1" customWidth="1"/>
    <col min="8" max="8" width="12" style="1" customWidth="1"/>
    <col min="9" max="16384" width="12" style="1"/>
  </cols>
  <sheetData>
    <row r="1" spans="2:9" ht="50.1" customHeight="1" x14ac:dyDescent="0.2">
      <c r="B1" s="30" t="s">
        <v>129</v>
      </c>
      <c r="C1" s="30"/>
      <c r="D1" s="30"/>
      <c r="E1" s="30"/>
      <c r="F1" s="30"/>
      <c r="G1" s="30"/>
      <c r="H1" s="31"/>
    </row>
    <row r="2" spans="2:9" x14ac:dyDescent="0.2">
      <c r="B2" s="35" t="s">
        <v>51</v>
      </c>
      <c r="C2" s="32" t="s">
        <v>57</v>
      </c>
      <c r="D2" s="30"/>
      <c r="E2" s="30"/>
      <c r="F2" s="30"/>
      <c r="G2" s="31"/>
      <c r="H2" s="33" t="s">
        <v>56</v>
      </c>
    </row>
    <row r="3" spans="2:9" ht="45" customHeight="1" x14ac:dyDescent="0.2">
      <c r="B3" s="36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4"/>
    </row>
    <row r="4" spans="2:9" x14ac:dyDescent="0.2">
      <c r="B4" s="37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2:9" x14ac:dyDescent="0.2">
      <c r="B5" s="20" t="s">
        <v>58</v>
      </c>
      <c r="C5" s="15">
        <f>SUM(C6:C12)</f>
        <v>5975697.0299999993</v>
      </c>
      <c r="D5" s="15">
        <f>SUM(D6:D12)</f>
        <v>0</v>
      </c>
      <c r="E5" s="15">
        <f>C5+D5</f>
        <v>5975697.0299999993</v>
      </c>
      <c r="F5" s="15">
        <f>SUM(F6:F12)</f>
        <v>1298789.73</v>
      </c>
      <c r="G5" s="15">
        <f>SUM(G6:G12)</f>
        <v>1298789.73</v>
      </c>
      <c r="H5" s="15">
        <f>E5-F5</f>
        <v>4676907.2999999989</v>
      </c>
    </row>
    <row r="6" spans="2:9" x14ac:dyDescent="0.2">
      <c r="B6" s="22" t="s">
        <v>62</v>
      </c>
      <c r="C6" s="6">
        <v>4840963.22</v>
      </c>
      <c r="D6" s="6">
        <v>0</v>
      </c>
      <c r="E6" s="6">
        <f t="shared" ref="E6:E69" si="0">C6+D6</f>
        <v>4840963.22</v>
      </c>
      <c r="F6" s="6">
        <v>1114540.26</v>
      </c>
      <c r="G6" s="6">
        <v>1114540.26</v>
      </c>
      <c r="H6" s="6">
        <f t="shared" ref="H6:H69" si="1">E6-F6</f>
        <v>3726422.96</v>
      </c>
      <c r="I6" s="11">
        <v>1100</v>
      </c>
    </row>
    <row r="7" spans="2:9" x14ac:dyDescent="0.2">
      <c r="B7" s="22" t="s">
        <v>63</v>
      </c>
      <c r="C7" s="6">
        <v>0</v>
      </c>
      <c r="D7" s="6">
        <v>0</v>
      </c>
      <c r="E7" s="6">
        <f t="shared" si="0"/>
        <v>0</v>
      </c>
      <c r="F7" s="6">
        <v>0</v>
      </c>
      <c r="G7" s="6">
        <v>0</v>
      </c>
      <c r="H7" s="6">
        <f t="shared" si="1"/>
        <v>0</v>
      </c>
      <c r="I7" s="11">
        <v>1200</v>
      </c>
    </row>
    <row r="8" spans="2:9" x14ac:dyDescent="0.2">
      <c r="B8" s="22" t="s">
        <v>64</v>
      </c>
      <c r="C8" s="6">
        <v>799414.34</v>
      </c>
      <c r="D8" s="6">
        <v>0</v>
      </c>
      <c r="E8" s="6">
        <f t="shared" si="0"/>
        <v>799414.34</v>
      </c>
      <c r="F8" s="6">
        <v>146664.03</v>
      </c>
      <c r="G8" s="6">
        <v>146664.03</v>
      </c>
      <c r="H8" s="6">
        <f t="shared" si="1"/>
        <v>652750.30999999994</v>
      </c>
      <c r="I8" s="11">
        <v>1300</v>
      </c>
    </row>
    <row r="9" spans="2:9" x14ac:dyDescent="0.2">
      <c r="B9" s="22" t="s">
        <v>33</v>
      </c>
      <c r="C9" s="6">
        <v>0</v>
      </c>
      <c r="D9" s="6">
        <v>0</v>
      </c>
      <c r="E9" s="6">
        <f t="shared" si="0"/>
        <v>0</v>
      </c>
      <c r="F9" s="6">
        <v>0</v>
      </c>
      <c r="G9" s="6">
        <v>0</v>
      </c>
      <c r="H9" s="6">
        <f t="shared" si="1"/>
        <v>0</v>
      </c>
      <c r="I9" s="11">
        <v>1400</v>
      </c>
    </row>
    <row r="10" spans="2:9" x14ac:dyDescent="0.2">
      <c r="B10" s="22" t="s">
        <v>65</v>
      </c>
      <c r="C10" s="6">
        <v>100319.47</v>
      </c>
      <c r="D10" s="6">
        <v>0</v>
      </c>
      <c r="E10" s="6">
        <f t="shared" si="0"/>
        <v>100319.47</v>
      </c>
      <c r="F10" s="6">
        <v>37585.440000000002</v>
      </c>
      <c r="G10" s="6">
        <v>37585.440000000002</v>
      </c>
      <c r="H10" s="6">
        <f t="shared" si="1"/>
        <v>62734.03</v>
      </c>
      <c r="I10" s="11">
        <v>1500</v>
      </c>
    </row>
    <row r="11" spans="2:9" x14ac:dyDescent="0.2">
      <c r="B11" s="22" t="s">
        <v>34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  <c r="I11" s="11">
        <v>1600</v>
      </c>
    </row>
    <row r="12" spans="2:9" x14ac:dyDescent="0.2">
      <c r="B12" s="22" t="s">
        <v>66</v>
      </c>
      <c r="C12" s="6">
        <v>235000</v>
      </c>
      <c r="D12" s="6">
        <v>0</v>
      </c>
      <c r="E12" s="6">
        <f t="shared" si="0"/>
        <v>235000</v>
      </c>
      <c r="F12" s="6">
        <v>0</v>
      </c>
      <c r="G12" s="6">
        <v>0</v>
      </c>
      <c r="H12" s="6">
        <f t="shared" si="1"/>
        <v>235000</v>
      </c>
      <c r="I12" s="11">
        <v>1700</v>
      </c>
    </row>
    <row r="13" spans="2:9" x14ac:dyDescent="0.2">
      <c r="B13" s="20" t="s">
        <v>123</v>
      </c>
      <c r="C13" s="16">
        <f>SUM(C14:C22)</f>
        <v>1490500</v>
      </c>
      <c r="D13" s="16">
        <f>SUM(D14:D22)</f>
        <v>1200</v>
      </c>
      <c r="E13" s="16">
        <f t="shared" si="0"/>
        <v>1491700</v>
      </c>
      <c r="F13" s="16">
        <f>SUM(F14:F22)</f>
        <v>239424.12999999998</v>
      </c>
      <c r="G13" s="16">
        <f>SUM(G14:G22)</f>
        <v>239424.12999999998</v>
      </c>
      <c r="H13" s="16">
        <f t="shared" si="1"/>
        <v>1252275.8700000001</v>
      </c>
      <c r="I13" s="21">
        <v>0</v>
      </c>
    </row>
    <row r="14" spans="2:9" x14ac:dyDescent="0.2">
      <c r="B14" s="22" t="s">
        <v>67</v>
      </c>
      <c r="C14" s="6">
        <v>272000</v>
      </c>
      <c r="D14" s="6">
        <v>0</v>
      </c>
      <c r="E14" s="6">
        <f t="shared" si="0"/>
        <v>272000</v>
      </c>
      <c r="F14" s="6">
        <v>86767.73</v>
      </c>
      <c r="G14" s="6">
        <v>86767.73</v>
      </c>
      <c r="H14" s="6">
        <f t="shared" si="1"/>
        <v>185232.27000000002</v>
      </c>
      <c r="I14" s="11">
        <v>2100</v>
      </c>
    </row>
    <row r="15" spans="2:9" x14ac:dyDescent="0.2">
      <c r="B15" s="22" t="s">
        <v>68</v>
      </c>
      <c r="C15" s="6">
        <v>750000</v>
      </c>
      <c r="D15" s="6">
        <v>-5800</v>
      </c>
      <c r="E15" s="6">
        <f t="shared" si="0"/>
        <v>744200</v>
      </c>
      <c r="F15" s="6">
        <v>49506</v>
      </c>
      <c r="G15" s="6">
        <v>49506</v>
      </c>
      <c r="H15" s="6">
        <f t="shared" si="1"/>
        <v>694694</v>
      </c>
      <c r="I15" s="11">
        <v>2200</v>
      </c>
    </row>
    <row r="16" spans="2:9" x14ac:dyDescent="0.2">
      <c r="B16" s="22" t="s">
        <v>69</v>
      </c>
      <c r="C16" s="6">
        <v>0</v>
      </c>
      <c r="D16" s="6">
        <v>0</v>
      </c>
      <c r="E16" s="6">
        <f t="shared" si="0"/>
        <v>0</v>
      </c>
      <c r="F16" s="6">
        <v>0</v>
      </c>
      <c r="G16" s="6">
        <v>0</v>
      </c>
      <c r="H16" s="6">
        <f t="shared" si="1"/>
        <v>0</v>
      </c>
      <c r="I16" s="11">
        <v>2300</v>
      </c>
    </row>
    <row r="17" spans="2:9" x14ac:dyDescent="0.2">
      <c r="B17" s="22" t="s">
        <v>70</v>
      </c>
      <c r="C17" s="6">
        <v>29500</v>
      </c>
      <c r="D17" s="6">
        <v>2000</v>
      </c>
      <c r="E17" s="6">
        <f t="shared" si="0"/>
        <v>31500</v>
      </c>
      <c r="F17" s="6">
        <v>4354.5</v>
      </c>
      <c r="G17" s="6">
        <v>4354.5</v>
      </c>
      <c r="H17" s="6">
        <f t="shared" si="1"/>
        <v>27145.5</v>
      </c>
      <c r="I17" s="11">
        <v>2400</v>
      </c>
    </row>
    <row r="18" spans="2:9" x14ac:dyDescent="0.2">
      <c r="B18" s="22" t="s">
        <v>71</v>
      </c>
      <c r="C18" s="6">
        <v>4500</v>
      </c>
      <c r="D18" s="6">
        <v>0</v>
      </c>
      <c r="E18" s="6">
        <f t="shared" si="0"/>
        <v>4500</v>
      </c>
      <c r="F18" s="6">
        <v>0</v>
      </c>
      <c r="G18" s="6">
        <v>0</v>
      </c>
      <c r="H18" s="6">
        <f t="shared" si="1"/>
        <v>4500</v>
      </c>
      <c r="I18" s="11">
        <v>2500</v>
      </c>
    </row>
    <row r="19" spans="2:9" x14ac:dyDescent="0.2">
      <c r="B19" s="22" t="s">
        <v>72</v>
      </c>
      <c r="C19" s="6">
        <v>341000</v>
      </c>
      <c r="D19" s="6">
        <v>5000</v>
      </c>
      <c r="E19" s="6">
        <f t="shared" si="0"/>
        <v>346000</v>
      </c>
      <c r="F19" s="6">
        <v>97287.9</v>
      </c>
      <c r="G19" s="6">
        <v>97287.9</v>
      </c>
      <c r="H19" s="6">
        <f t="shared" si="1"/>
        <v>248712.1</v>
      </c>
      <c r="I19" s="11">
        <v>2600</v>
      </c>
    </row>
    <row r="20" spans="2:9" x14ac:dyDescent="0.2">
      <c r="B20" s="22" t="s">
        <v>73</v>
      </c>
      <c r="C20" s="6">
        <v>62000</v>
      </c>
      <c r="D20" s="6">
        <v>0</v>
      </c>
      <c r="E20" s="6">
        <f t="shared" si="0"/>
        <v>62000</v>
      </c>
      <c r="F20" s="6">
        <v>0</v>
      </c>
      <c r="G20" s="6">
        <v>0</v>
      </c>
      <c r="H20" s="6">
        <f t="shared" si="1"/>
        <v>62000</v>
      </c>
      <c r="I20" s="11">
        <v>2700</v>
      </c>
    </row>
    <row r="21" spans="2:9" x14ac:dyDescent="0.2">
      <c r="B21" s="22" t="s">
        <v>74</v>
      </c>
      <c r="C21" s="6">
        <v>0</v>
      </c>
      <c r="D21" s="6">
        <v>0</v>
      </c>
      <c r="E21" s="6">
        <f t="shared" si="0"/>
        <v>0</v>
      </c>
      <c r="F21" s="6">
        <v>0</v>
      </c>
      <c r="G21" s="6">
        <v>0</v>
      </c>
      <c r="H21" s="6">
        <f t="shared" si="1"/>
        <v>0</v>
      </c>
      <c r="I21" s="11">
        <v>2800</v>
      </c>
    </row>
    <row r="22" spans="2:9" x14ac:dyDescent="0.2">
      <c r="B22" s="22" t="s">
        <v>75</v>
      </c>
      <c r="C22" s="6">
        <v>31500</v>
      </c>
      <c r="D22" s="6">
        <v>0</v>
      </c>
      <c r="E22" s="6">
        <f t="shared" si="0"/>
        <v>31500</v>
      </c>
      <c r="F22" s="6">
        <v>1508</v>
      </c>
      <c r="G22" s="6">
        <v>1508</v>
      </c>
      <c r="H22" s="6">
        <f t="shared" si="1"/>
        <v>29992</v>
      </c>
      <c r="I22" s="11">
        <v>2900</v>
      </c>
    </row>
    <row r="23" spans="2:9" x14ac:dyDescent="0.2">
      <c r="B23" s="20" t="s">
        <v>59</v>
      </c>
      <c r="C23" s="16">
        <f>SUM(C24:C32)</f>
        <v>867356.24</v>
      </c>
      <c r="D23" s="16">
        <f>SUM(D24:D32)</f>
        <v>-300</v>
      </c>
      <c r="E23" s="16">
        <f t="shared" si="0"/>
        <v>867056.24</v>
      </c>
      <c r="F23" s="16">
        <f>SUM(F24:F32)</f>
        <v>153513.64000000001</v>
      </c>
      <c r="G23" s="16">
        <f>SUM(G24:G32)</f>
        <v>153513.64000000001</v>
      </c>
      <c r="H23" s="16">
        <f t="shared" si="1"/>
        <v>713542.6</v>
      </c>
      <c r="I23" s="21">
        <v>0</v>
      </c>
    </row>
    <row r="24" spans="2:9" x14ac:dyDescent="0.2">
      <c r="B24" s="22" t="s">
        <v>76</v>
      </c>
      <c r="C24" s="6">
        <v>160850.28</v>
      </c>
      <c r="D24" s="6">
        <v>5700</v>
      </c>
      <c r="E24" s="6">
        <f t="shared" si="0"/>
        <v>166550.28</v>
      </c>
      <c r="F24" s="6">
        <v>30228.51</v>
      </c>
      <c r="G24" s="6">
        <v>30228.51</v>
      </c>
      <c r="H24" s="6">
        <f t="shared" si="1"/>
        <v>136321.76999999999</v>
      </c>
      <c r="I24" s="11">
        <v>3100</v>
      </c>
    </row>
    <row r="25" spans="2:9" x14ac:dyDescent="0.2">
      <c r="B25" s="22" t="s">
        <v>77</v>
      </c>
      <c r="C25" s="6">
        <v>18000</v>
      </c>
      <c r="D25" s="6">
        <v>0</v>
      </c>
      <c r="E25" s="6">
        <f t="shared" si="0"/>
        <v>18000</v>
      </c>
      <c r="F25" s="6">
        <v>0</v>
      </c>
      <c r="G25" s="6">
        <v>0</v>
      </c>
      <c r="H25" s="6">
        <f t="shared" si="1"/>
        <v>18000</v>
      </c>
      <c r="I25" s="11">
        <v>3200</v>
      </c>
    </row>
    <row r="26" spans="2:9" x14ac:dyDescent="0.2">
      <c r="B26" s="22" t="s">
        <v>78</v>
      </c>
      <c r="C26" s="6">
        <v>86820</v>
      </c>
      <c r="D26" s="6">
        <v>0</v>
      </c>
      <c r="E26" s="6">
        <f t="shared" si="0"/>
        <v>86820</v>
      </c>
      <c r="F26" s="6">
        <v>5672.4</v>
      </c>
      <c r="G26" s="6">
        <v>5672.4</v>
      </c>
      <c r="H26" s="6">
        <f t="shared" si="1"/>
        <v>81147.600000000006</v>
      </c>
      <c r="I26" s="11">
        <v>3300</v>
      </c>
    </row>
    <row r="27" spans="2:9" x14ac:dyDescent="0.2">
      <c r="B27" s="22" t="s">
        <v>79</v>
      </c>
      <c r="C27" s="6">
        <v>121000</v>
      </c>
      <c r="D27" s="6">
        <v>0</v>
      </c>
      <c r="E27" s="6">
        <f t="shared" si="0"/>
        <v>121000</v>
      </c>
      <c r="F27" s="6">
        <v>3810.6</v>
      </c>
      <c r="G27" s="6">
        <v>3810.6</v>
      </c>
      <c r="H27" s="6">
        <f t="shared" si="1"/>
        <v>117189.4</v>
      </c>
      <c r="I27" s="11">
        <v>3400</v>
      </c>
    </row>
    <row r="28" spans="2:9" x14ac:dyDescent="0.2">
      <c r="B28" s="22" t="s">
        <v>80</v>
      </c>
      <c r="C28" s="6">
        <v>160712.99</v>
      </c>
      <c r="D28" s="6">
        <v>-6000</v>
      </c>
      <c r="E28" s="6">
        <f t="shared" si="0"/>
        <v>154712.99</v>
      </c>
      <c r="F28" s="6">
        <v>9416.94</v>
      </c>
      <c r="G28" s="6">
        <v>9416.94</v>
      </c>
      <c r="H28" s="6">
        <f t="shared" si="1"/>
        <v>145296.04999999999</v>
      </c>
      <c r="I28" s="11">
        <v>3500</v>
      </c>
    </row>
    <row r="29" spans="2:9" x14ac:dyDescent="0.2">
      <c r="B29" s="22" t="s">
        <v>81</v>
      </c>
      <c r="C29" s="6">
        <v>0</v>
      </c>
      <c r="D29" s="6">
        <v>0</v>
      </c>
      <c r="E29" s="6">
        <f t="shared" si="0"/>
        <v>0</v>
      </c>
      <c r="F29" s="6">
        <v>0</v>
      </c>
      <c r="G29" s="6">
        <v>0</v>
      </c>
      <c r="H29" s="6">
        <f t="shared" si="1"/>
        <v>0</v>
      </c>
      <c r="I29" s="11">
        <v>3600</v>
      </c>
    </row>
    <row r="30" spans="2:9" x14ac:dyDescent="0.2">
      <c r="B30" s="22" t="s">
        <v>82</v>
      </c>
      <c r="C30" s="6">
        <v>23500</v>
      </c>
      <c r="D30" s="6">
        <v>0</v>
      </c>
      <c r="E30" s="6">
        <f t="shared" si="0"/>
        <v>23500</v>
      </c>
      <c r="F30" s="6">
        <v>2012.72</v>
      </c>
      <c r="G30" s="6">
        <v>2012.72</v>
      </c>
      <c r="H30" s="6">
        <f t="shared" si="1"/>
        <v>21487.279999999999</v>
      </c>
      <c r="I30" s="11">
        <v>3700</v>
      </c>
    </row>
    <row r="31" spans="2:9" x14ac:dyDescent="0.2">
      <c r="B31" s="22" t="s">
        <v>83</v>
      </c>
      <c r="C31" s="6">
        <v>115649.26</v>
      </c>
      <c r="D31" s="6">
        <v>0</v>
      </c>
      <c r="E31" s="6">
        <f t="shared" si="0"/>
        <v>115649.26</v>
      </c>
      <c r="F31" s="6">
        <v>48106.47</v>
      </c>
      <c r="G31" s="6">
        <v>48106.47</v>
      </c>
      <c r="H31" s="6">
        <f t="shared" si="1"/>
        <v>67542.789999999994</v>
      </c>
      <c r="I31" s="11">
        <v>3800</v>
      </c>
    </row>
    <row r="32" spans="2:9" x14ac:dyDescent="0.2">
      <c r="B32" s="22" t="s">
        <v>18</v>
      </c>
      <c r="C32" s="6">
        <v>180823.71</v>
      </c>
      <c r="D32" s="6">
        <v>0</v>
      </c>
      <c r="E32" s="6">
        <f t="shared" si="0"/>
        <v>180823.71</v>
      </c>
      <c r="F32" s="6">
        <v>54266</v>
      </c>
      <c r="G32" s="6">
        <v>54266</v>
      </c>
      <c r="H32" s="6">
        <f t="shared" si="1"/>
        <v>126557.70999999999</v>
      </c>
      <c r="I32" s="11">
        <v>3900</v>
      </c>
    </row>
    <row r="33" spans="2:9" x14ac:dyDescent="0.2">
      <c r="B33" s="20" t="s">
        <v>124</v>
      </c>
      <c r="C33" s="16">
        <f>SUM(C34:C42)</f>
        <v>2581571.73</v>
      </c>
      <c r="D33" s="16">
        <f>SUM(D34:D42)</f>
        <v>0</v>
      </c>
      <c r="E33" s="16">
        <f t="shared" si="0"/>
        <v>2581571.73</v>
      </c>
      <c r="F33" s="16">
        <f>SUM(F34:F42)</f>
        <v>417110.32</v>
      </c>
      <c r="G33" s="16">
        <f>SUM(G34:G42)</f>
        <v>417110.32</v>
      </c>
      <c r="H33" s="16">
        <f t="shared" si="1"/>
        <v>2164461.41</v>
      </c>
      <c r="I33" s="21">
        <v>0</v>
      </c>
    </row>
    <row r="34" spans="2:9" x14ac:dyDescent="0.2">
      <c r="B34" s="22" t="s">
        <v>84</v>
      </c>
      <c r="C34" s="6">
        <v>0</v>
      </c>
      <c r="D34" s="6">
        <v>0</v>
      </c>
      <c r="E34" s="6">
        <f t="shared" si="0"/>
        <v>0</v>
      </c>
      <c r="F34" s="6">
        <v>0</v>
      </c>
      <c r="G34" s="6">
        <v>0</v>
      </c>
      <c r="H34" s="6">
        <f t="shared" si="1"/>
        <v>0</v>
      </c>
      <c r="I34" s="11">
        <v>4100</v>
      </c>
    </row>
    <row r="35" spans="2:9" x14ac:dyDescent="0.2">
      <c r="B35" s="22" t="s">
        <v>85</v>
      </c>
      <c r="C35" s="6">
        <v>0</v>
      </c>
      <c r="D35" s="6">
        <v>0</v>
      </c>
      <c r="E35" s="6">
        <f t="shared" si="0"/>
        <v>0</v>
      </c>
      <c r="F35" s="6">
        <v>0</v>
      </c>
      <c r="G35" s="6">
        <v>0</v>
      </c>
      <c r="H35" s="6">
        <f t="shared" si="1"/>
        <v>0</v>
      </c>
      <c r="I35" s="11">
        <v>4200</v>
      </c>
    </row>
    <row r="36" spans="2:9" x14ac:dyDescent="0.2">
      <c r="B36" s="22" t="s">
        <v>86</v>
      </c>
      <c r="C36" s="6">
        <v>0</v>
      </c>
      <c r="D36" s="6">
        <v>0</v>
      </c>
      <c r="E36" s="6">
        <f t="shared" si="0"/>
        <v>0</v>
      </c>
      <c r="F36" s="6">
        <v>0</v>
      </c>
      <c r="G36" s="6">
        <v>0</v>
      </c>
      <c r="H36" s="6">
        <f t="shared" si="1"/>
        <v>0</v>
      </c>
      <c r="I36" s="11">
        <v>4300</v>
      </c>
    </row>
    <row r="37" spans="2:9" x14ac:dyDescent="0.2">
      <c r="B37" s="22" t="s">
        <v>87</v>
      </c>
      <c r="C37" s="6">
        <v>1832726.66</v>
      </c>
      <c r="D37" s="6">
        <v>0</v>
      </c>
      <c r="E37" s="6">
        <f t="shared" si="0"/>
        <v>1832726.66</v>
      </c>
      <c r="F37" s="6">
        <v>248639.32</v>
      </c>
      <c r="G37" s="6">
        <v>248639.32</v>
      </c>
      <c r="H37" s="6">
        <f t="shared" si="1"/>
        <v>1584087.3399999999</v>
      </c>
      <c r="I37" s="11">
        <v>4400</v>
      </c>
    </row>
    <row r="38" spans="2:9" x14ac:dyDescent="0.2">
      <c r="B38" s="22" t="s">
        <v>39</v>
      </c>
      <c r="C38" s="6">
        <v>748845.07</v>
      </c>
      <c r="D38" s="6">
        <v>0</v>
      </c>
      <c r="E38" s="6">
        <f t="shared" si="0"/>
        <v>748845.07</v>
      </c>
      <c r="F38" s="6">
        <v>168471</v>
      </c>
      <c r="G38" s="6">
        <v>168471</v>
      </c>
      <c r="H38" s="6">
        <f t="shared" si="1"/>
        <v>580374.06999999995</v>
      </c>
      <c r="I38" s="11">
        <v>4500</v>
      </c>
    </row>
    <row r="39" spans="2:9" x14ac:dyDescent="0.2">
      <c r="B39" s="22" t="s">
        <v>88</v>
      </c>
      <c r="C39" s="6">
        <v>0</v>
      </c>
      <c r="D39" s="6">
        <v>0</v>
      </c>
      <c r="E39" s="6">
        <f t="shared" si="0"/>
        <v>0</v>
      </c>
      <c r="F39" s="6">
        <v>0</v>
      </c>
      <c r="G39" s="6">
        <v>0</v>
      </c>
      <c r="H39" s="6">
        <f t="shared" si="1"/>
        <v>0</v>
      </c>
      <c r="I39" s="11">
        <v>4600</v>
      </c>
    </row>
    <row r="40" spans="2:9" x14ac:dyDescent="0.2">
      <c r="B40" s="22" t="s">
        <v>89</v>
      </c>
      <c r="C40" s="6">
        <v>0</v>
      </c>
      <c r="D40" s="6">
        <v>0</v>
      </c>
      <c r="E40" s="6">
        <f t="shared" si="0"/>
        <v>0</v>
      </c>
      <c r="F40" s="6">
        <v>0</v>
      </c>
      <c r="G40" s="6">
        <v>0</v>
      </c>
      <c r="H40" s="6">
        <f t="shared" si="1"/>
        <v>0</v>
      </c>
      <c r="I40" s="11">
        <v>4700</v>
      </c>
    </row>
    <row r="41" spans="2:9" x14ac:dyDescent="0.2">
      <c r="B41" s="22" t="s">
        <v>35</v>
      </c>
      <c r="C41" s="6">
        <v>0</v>
      </c>
      <c r="D41" s="6">
        <v>0</v>
      </c>
      <c r="E41" s="6">
        <f t="shared" si="0"/>
        <v>0</v>
      </c>
      <c r="F41" s="6">
        <v>0</v>
      </c>
      <c r="G41" s="6">
        <v>0</v>
      </c>
      <c r="H41" s="6">
        <f t="shared" si="1"/>
        <v>0</v>
      </c>
      <c r="I41" s="11">
        <v>4800</v>
      </c>
    </row>
    <row r="42" spans="2:9" x14ac:dyDescent="0.2">
      <c r="B42" s="22" t="s">
        <v>90</v>
      </c>
      <c r="C42" s="6">
        <v>0</v>
      </c>
      <c r="D42" s="6">
        <v>0</v>
      </c>
      <c r="E42" s="6">
        <f t="shared" si="0"/>
        <v>0</v>
      </c>
      <c r="F42" s="6">
        <v>0</v>
      </c>
      <c r="G42" s="6">
        <v>0</v>
      </c>
      <c r="H42" s="6">
        <f t="shared" si="1"/>
        <v>0</v>
      </c>
      <c r="I42" s="11">
        <v>4900</v>
      </c>
    </row>
    <row r="43" spans="2:9" x14ac:dyDescent="0.2">
      <c r="B43" s="20" t="s">
        <v>125</v>
      </c>
      <c r="C43" s="16">
        <f>SUM(C44:C52)</f>
        <v>57500</v>
      </c>
      <c r="D43" s="16">
        <f>SUM(D44:D52)</f>
        <v>-900</v>
      </c>
      <c r="E43" s="16">
        <f t="shared" si="0"/>
        <v>56600</v>
      </c>
      <c r="F43" s="16">
        <f>SUM(F44:F52)</f>
        <v>6090</v>
      </c>
      <c r="G43" s="16">
        <f>SUM(G44:G52)</f>
        <v>6090</v>
      </c>
      <c r="H43" s="16">
        <f t="shared" si="1"/>
        <v>50510</v>
      </c>
      <c r="I43" s="21">
        <v>0</v>
      </c>
    </row>
    <row r="44" spans="2:9" x14ac:dyDescent="0.2">
      <c r="B44" s="5" t="s">
        <v>91</v>
      </c>
      <c r="C44" s="6">
        <v>49500</v>
      </c>
      <c r="D44" s="6">
        <v>-900</v>
      </c>
      <c r="E44" s="6">
        <f t="shared" si="0"/>
        <v>48600</v>
      </c>
      <c r="F44" s="6">
        <v>6090</v>
      </c>
      <c r="G44" s="6">
        <v>6090</v>
      </c>
      <c r="H44" s="6">
        <f t="shared" si="1"/>
        <v>42510</v>
      </c>
      <c r="I44" s="11">
        <v>5100</v>
      </c>
    </row>
    <row r="45" spans="2:9" x14ac:dyDescent="0.2">
      <c r="B45" s="22" t="s">
        <v>92</v>
      </c>
      <c r="C45" s="6">
        <v>0</v>
      </c>
      <c r="D45" s="6">
        <v>0</v>
      </c>
      <c r="E45" s="6">
        <f t="shared" si="0"/>
        <v>0</v>
      </c>
      <c r="F45" s="6">
        <v>0</v>
      </c>
      <c r="G45" s="6">
        <v>0</v>
      </c>
      <c r="H45" s="6">
        <f t="shared" si="1"/>
        <v>0</v>
      </c>
      <c r="I45" s="11">
        <v>5200</v>
      </c>
    </row>
    <row r="46" spans="2:9" x14ac:dyDescent="0.2">
      <c r="B46" s="22" t="s">
        <v>93</v>
      </c>
      <c r="C46" s="6">
        <v>0</v>
      </c>
      <c r="D46" s="6">
        <v>0</v>
      </c>
      <c r="E46" s="6">
        <f t="shared" si="0"/>
        <v>0</v>
      </c>
      <c r="F46" s="6">
        <v>0</v>
      </c>
      <c r="G46" s="6">
        <v>0</v>
      </c>
      <c r="H46" s="6">
        <f t="shared" si="1"/>
        <v>0</v>
      </c>
      <c r="I46" s="11">
        <v>5300</v>
      </c>
    </row>
    <row r="47" spans="2:9" x14ac:dyDescent="0.2">
      <c r="B47" s="22" t="s">
        <v>94</v>
      </c>
      <c r="C47" s="6">
        <v>0</v>
      </c>
      <c r="D47" s="6">
        <v>0</v>
      </c>
      <c r="E47" s="6">
        <f t="shared" si="0"/>
        <v>0</v>
      </c>
      <c r="F47" s="6">
        <v>0</v>
      </c>
      <c r="G47" s="6">
        <v>0</v>
      </c>
      <c r="H47" s="6">
        <f t="shared" si="1"/>
        <v>0</v>
      </c>
      <c r="I47" s="11">
        <v>5400</v>
      </c>
    </row>
    <row r="48" spans="2:9" x14ac:dyDescent="0.2">
      <c r="B48" s="22" t="s">
        <v>95</v>
      </c>
      <c r="C48" s="6">
        <v>0</v>
      </c>
      <c r="D48" s="6">
        <v>0</v>
      </c>
      <c r="E48" s="6">
        <f t="shared" si="0"/>
        <v>0</v>
      </c>
      <c r="F48" s="6">
        <v>0</v>
      </c>
      <c r="G48" s="6">
        <v>0</v>
      </c>
      <c r="H48" s="6">
        <f t="shared" si="1"/>
        <v>0</v>
      </c>
      <c r="I48" s="11">
        <v>5500</v>
      </c>
    </row>
    <row r="49" spans="2:9" x14ac:dyDescent="0.2">
      <c r="B49" s="22" t="s">
        <v>96</v>
      </c>
      <c r="C49" s="6">
        <v>8000</v>
      </c>
      <c r="D49" s="6">
        <v>0</v>
      </c>
      <c r="E49" s="6">
        <f t="shared" si="0"/>
        <v>8000</v>
      </c>
      <c r="F49" s="6">
        <v>0</v>
      </c>
      <c r="G49" s="6">
        <v>0</v>
      </c>
      <c r="H49" s="6">
        <f t="shared" si="1"/>
        <v>8000</v>
      </c>
      <c r="I49" s="11">
        <v>5600</v>
      </c>
    </row>
    <row r="50" spans="2:9" x14ac:dyDescent="0.2">
      <c r="B50" s="22" t="s">
        <v>97</v>
      </c>
      <c r="C50" s="6">
        <v>0</v>
      </c>
      <c r="D50" s="6">
        <v>0</v>
      </c>
      <c r="E50" s="6">
        <f t="shared" si="0"/>
        <v>0</v>
      </c>
      <c r="F50" s="6">
        <v>0</v>
      </c>
      <c r="G50" s="6">
        <v>0</v>
      </c>
      <c r="H50" s="6">
        <f t="shared" si="1"/>
        <v>0</v>
      </c>
      <c r="I50" s="11">
        <v>5700</v>
      </c>
    </row>
    <row r="51" spans="2:9" x14ac:dyDescent="0.2">
      <c r="B51" s="22" t="s">
        <v>98</v>
      </c>
      <c r="C51" s="6">
        <v>0</v>
      </c>
      <c r="D51" s="6">
        <v>0</v>
      </c>
      <c r="E51" s="6">
        <f t="shared" si="0"/>
        <v>0</v>
      </c>
      <c r="F51" s="6">
        <v>0</v>
      </c>
      <c r="G51" s="6">
        <v>0</v>
      </c>
      <c r="H51" s="6">
        <f t="shared" si="1"/>
        <v>0</v>
      </c>
      <c r="I51" s="11">
        <v>5800</v>
      </c>
    </row>
    <row r="52" spans="2:9" x14ac:dyDescent="0.2">
      <c r="B52" s="22" t="s">
        <v>99</v>
      </c>
      <c r="C52" s="6">
        <v>0</v>
      </c>
      <c r="D52" s="6">
        <v>0</v>
      </c>
      <c r="E52" s="6">
        <f t="shared" si="0"/>
        <v>0</v>
      </c>
      <c r="F52" s="6">
        <v>0</v>
      </c>
      <c r="G52" s="6">
        <v>0</v>
      </c>
      <c r="H52" s="6">
        <f t="shared" si="1"/>
        <v>0</v>
      </c>
      <c r="I52" s="11">
        <v>5900</v>
      </c>
    </row>
    <row r="53" spans="2:9" x14ac:dyDescent="0.2">
      <c r="B53" s="20" t="s">
        <v>60</v>
      </c>
      <c r="C53" s="16">
        <f>SUM(C54:C56)</f>
        <v>0</v>
      </c>
      <c r="D53" s="16">
        <f>SUM(D54:D56)</f>
        <v>0</v>
      </c>
      <c r="E53" s="16">
        <f t="shared" si="0"/>
        <v>0</v>
      </c>
      <c r="F53" s="16">
        <f>SUM(F54:F56)</f>
        <v>0</v>
      </c>
      <c r="G53" s="16">
        <f>SUM(G54:G56)</f>
        <v>0</v>
      </c>
      <c r="H53" s="16">
        <f t="shared" si="1"/>
        <v>0</v>
      </c>
      <c r="I53" s="21">
        <v>0</v>
      </c>
    </row>
    <row r="54" spans="2:9" x14ac:dyDescent="0.2">
      <c r="B54" s="22" t="s">
        <v>100</v>
      </c>
      <c r="C54" s="6">
        <v>0</v>
      </c>
      <c r="D54" s="6">
        <v>0</v>
      </c>
      <c r="E54" s="6">
        <f t="shared" si="0"/>
        <v>0</v>
      </c>
      <c r="F54" s="6">
        <v>0</v>
      </c>
      <c r="G54" s="6">
        <v>0</v>
      </c>
      <c r="H54" s="6">
        <f t="shared" si="1"/>
        <v>0</v>
      </c>
      <c r="I54" s="11">
        <v>6100</v>
      </c>
    </row>
    <row r="55" spans="2:9" x14ac:dyDescent="0.2">
      <c r="B55" s="22" t="s">
        <v>101</v>
      </c>
      <c r="C55" s="6">
        <v>0</v>
      </c>
      <c r="D55" s="6">
        <v>0</v>
      </c>
      <c r="E55" s="6">
        <f t="shared" si="0"/>
        <v>0</v>
      </c>
      <c r="F55" s="6">
        <v>0</v>
      </c>
      <c r="G55" s="6">
        <v>0</v>
      </c>
      <c r="H55" s="6">
        <f t="shared" si="1"/>
        <v>0</v>
      </c>
      <c r="I55" s="11">
        <v>6200</v>
      </c>
    </row>
    <row r="56" spans="2:9" x14ac:dyDescent="0.2">
      <c r="B56" s="22" t="s">
        <v>102</v>
      </c>
      <c r="C56" s="6">
        <v>0</v>
      </c>
      <c r="D56" s="6">
        <v>0</v>
      </c>
      <c r="E56" s="6">
        <f t="shared" si="0"/>
        <v>0</v>
      </c>
      <c r="F56" s="6">
        <v>0</v>
      </c>
      <c r="G56" s="6">
        <v>0</v>
      </c>
      <c r="H56" s="6">
        <f t="shared" si="1"/>
        <v>0</v>
      </c>
      <c r="I56" s="11">
        <v>6300</v>
      </c>
    </row>
    <row r="57" spans="2:9" x14ac:dyDescent="0.2">
      <c r="B57" s="20" t="s">
        <v>126</v>
      </c>
      <c r="C57" s="16">
        <f>SUM(C58:C64)</f>
        <v>0</v>
      </c>
      <c r="D57" s="16">
        <f>SUM(D58:D64)</f>
        <v>0</v>
      </c>
      <c r="E57" s="16">
        <f t="shared" si="0"/>
        <v>0</v>
      </c>
      <c r="F57" s="16">
        <f>SUM(F58:F64)</f>
        <v>0</v>
      </c>
      <c r="G57" s="16">
        <f>SUM(G58:G64)</f>
        <v>0</v>
      </c>
      <c r="H57" s="16">
        <f t="shared" si="1"/>
        <v>0</v>
      </c>
      <c r="I57" s="21">
        <v>0</v>
      </c>
    </row>
    <row r="58" spans="2:9" x14ac:dyDescent="0.2">
      <c r="B58" s="22" t="s">
        <v>103</v>
      </c>
      <c r="C58" s="6">
        <v>0</v>
      </c>
      <c r="D58" s="6">
        <v>0</v>
      </c>
      <c r="E58" s="6">
        <f t="shared" si="0"/>
        <v>0</v>
      </c>
      <c r="F58" s="6">
        <v>0</v>
      </c>
      <c r="G58" s="6">
        <v>0</v>
      </c>
      <c r="H58" s="6">
        <f t="shared" si="1"/>
        <v>0</v>
      </c>
      <c r="I58" s="11">
        <v>7100</v>
      </c>
    </row>
    <row r="59" spans="2:9" x14ac:dyDescent="0.2">
      <c r="B59" s="22" t="s">
        <v>104</v>
      </c>
      <c r="C59" s="6">
        <v>0</v>
      </c>
      <c r="D59" s="6">
        <v>0</v>
      </c>
      <c r="E59" s="6">
        <f t="shared" si="0"/>
        <v>0</v>
      </c>
      <c r="F59" s="6">
        <v>0</v>
      </c>
      <c r="G59" s="6">
        <v>0</v>
      </c>
      <c r="H59" s="6">
        <f t="shared" si="1"/>
        <v>0</v>
      </c>
      <c r="I59" s="11">
        <v>7200</v>
      </c>
    </row>
    <row r="60" spans="2:9" x14ac:dyDescent="0.2">
      <c r="B60" s="22" t="s">
        <v>105</v>
      </c>
      <c r="C60" s="6">
        <v>0</v>
      </c>
      <c r="D60" s="6">
        <v>0</v>
      </c>
      <c r="E60" s="6">
        <f t="shared" si="0"/>
        <v>0</v>
      </c>
      <c r="F60" s="6">
        <v>0</v>
      </c>
      <c r="G60" s="6">
        <v>0</v>
      </c>
      <c r="H60" s="6">
        <f t="shared" si="1"/>
        <v>0</v>
      </c>
      <c r="I60" s="11">
        <v>7300</v>
      </c>
    </row>
    <row r="61" spans="2:9" x14ac:dyDescent="0.2">
      <c r="B61" s="22" t="s">
        <v>106</v>
      </c>
      <c r="C61" s="6">
        <v>0</v>
      </c>
      <c r="D61" s="6">
        <v>0</v>
      </c>
      <c r="E61" s="6">
        <f t="shared" si="0"/>
        <v>0</v>
      </c>
      <c r="F61" s="6">
        <v>0</v>
      </c>
      <c r="G61" s="6">
        <v>0</v>
      </c>
      <c r="H61" s="6">
        <f t="shared" si="1"/>
        <v>0</v>
      </c>
      <c r="I61" s="11">
        <v>7400</v>
      </c>
    </row>
    <row r="62" spans="2:9" x14ac:dyDescent="0.2">
      <c r="B62" s="22" t="s">
        <v>107</v>
      </c>
      <c r="C62" s="6">
        <v>0</v>
      </c>
      <c r="D62" s="6">
        <v>0</v>
      </c>
      <c r="E62" s="6">
        <f t="shared" si="0"/>
        <v>0</v>
      </c>
      <c r="F62" s="6">
        <v>0</v>
      </c>
      <c r="G62" s="6">
        <v>0</v>
      </c>
      <c r="H62" s="6">
        <f t="shared" si="1"/>
        <v>0</v>
      </c>
      <c r="I62" s="11">
        <v>7500</v>
      </c>
    </row>
    <row r="63" spans="2:9" x14ac:dyDescent="0.2">
      <c r="B63" s="22" t="s">
        <v>108</v>
      </c>
      <c r="C63" s="6">
        <v>0</v>
      </c>
      <c r="D63" s="6">
        <v>0</v>
      </c>
      <c r="E63" s="6">
        <f t="shared" si="0"/>
        <v>0</v>
      </c>
      <c r="F63" s="6">
        <v>0</v>
      </c>
      <c r="G63" s="6">
        <v>0</v>
      </c>
      <c r="H63" s="6">
        <f t="shared" si="1"/>
        <v>0</v>
      </c>
      <c r="I63" s="11">
        <v>7600</v>
      </c>
    </row>
    <row r="64" spans="2:9" x14ac:dyDescent="0.2">
      <c r="B64" s="22" t="s">
        <v>109</v>
      </c>
      <c r="C64" s="6">
        <v>0</v>
      </c>
      <c r="D64" s="6">
        <v>0</v>
      </c>
      <c r="E64" s="6">
        <f t="shared" si="0"/>
        <v>0</v>
      </c>
      <c r="F64" s="6">
        <v>0</v>
      </c>
      <c r="G64" s="6">
        <v>0</v>
      </c>
      <c r="H64" s="6">
        <f t="shared" si="1"/>
        <v>0</v>
      </c>
      <c r="I64" s="11">
        <v>7900</v>
      </c>
    </row>
    <row r="65" spans="2:9" x14ac:dyDescent="0.2">
      <c r="B65" s="20" t="s">
        <v>127</v>
      </c>
      <c r="C65" s="16">
        <f>SUM(C66:C68)</f>
        <v>0</v>
      </c>
      <c r="D65" s="16">
        <f>SUM(D66:D68)</f>
        <v>0</v>
      </c>
      <c r="E65" s="16">
        <f t="shared" si="0"/>
        <v>0</v>
      </c>
      <c r="F65" s="16">
        <f>SUM(F66:F68)</f>
        <v>0</v>
      </c>
      <c r="G65" s="16">
        <f>SUM(G66:G68)</f>
        <v>0</v>
      </c>
      <c r="H65" s="16">
        <f t="shared" si="1"/>
        <v>0</v>
      </c>
      <c r="I65" s="21">
        <v>0</v>
      </c>
    </row>
    <row r="66" spans="2:9" x14ac:dyDescent="0.2">
      <c r="B66" s="22" t="s">
        <v>36</v>
      </c>
      <c r="C66" s="6">
        <v>0</v>
      </c>
      <c r="D66" s="6">
        <v>0</v>
      </c>
      <c r="E66" s="6">
        <f t="shared" si="0"/>
        <v>0</v>
      </c>
      <c r="F66" s="6">
        <v>0</v>
      </c>
      <c r="G66" s="6">
        <v>0</v>
      </c>
      <c r="H66" s="6">
        <f t="shared" si="1"/>
        <v>0</v>
      </c>
      <c r="I66" s="11">
        <v>8100</v>
      </c>
    </row>
    <row r="67" spans="2:9" x14ac:dyDescent="0.2">
      <c r="B67" s="22" t="s">
        <v>37</v>
      </c>
      <c r="C67" s="6">
        <v>0</v>
      </c>
      <c r="D67" s="6">
        <v>0</v>
      </c>
      <c r="E67" s="6">
        <f t="shared" si="0"/>
        <v>0</v>
      </c>
      <c r="F67" s="6">
        <v>0</v>
      </c>
      <c r="G67" s="6">
        <v>0</v>
      </c>
      <c r="H67" s="6">
        <f t="shared" si="1"/>
        <v>0</v>
      </c>
      <c r="I67" s="11">
        <v>8300</v>
      </c>
    </row>
    <row r="68" spans="2:9" x14ac:dyDescent="0.2">
      <c r="B68" s="22" t="s">
        <v>38</v>
      </c>
      <c r="C68" s="6">
        <v>0</v>
      </c>
      <c r="D68" s="6">
        <v>0</v>
      </c>
      <c r="E68" s="6">
        <f t="shared" si="0"/>
        <v>0</v>
      </c>
      <c r="F68" s="6">
        <v>0</v>
      </c>
      <c r="G68" s="6">
        <v>0</v>
      </c>
      <c r="H68" s="6">
        <f t="shared" si="1"/>
        <v>0</v>
      </c>
      <c r="I68" s="11">
        <v>8500</v>
      </c>
    </row>
    <row r="69" spans="2:9" x14ac:dyDescent="0.2">
      <c r="B69" s="20" t="s">
        <v>61</v>
      </c>
      <c r="C69" s="16">
        <f>SUM(C70:C76)</f>
        <v>0</v>
      </c>
      <c r="D69" s="16">
        <f>SUM(D70:D76)</f>
        <v>0</v>
      </c>
      <c r="E69" s="16">
        <f t="shared" si="0"/>
        <v>0</v>
      </c>
      <c r="F69" s="16">
        <f>SUM(F70:F76)</f>
        <v>0</v>
      </c>
      <c r="G69" s="16">
        <f>SUM(G70:G76)</f>
        <v>0</v>
      </c>
      <c r="H69" s="16">
        <f t="shared" si="1"/>
        <v>0</v>
      </c>
      <c r="I69" s="21">
        <v>0</v>
      </c>
    </row>
    <row r="70" spans="2:9" x14ac:dyDescent="0.2">
      <c r="B70" s="22" t="s">
        <v>110</v>
      </c>
      <c r="C70" s="6">
        <v>0</v>
      </c>
      <c r="D70" s="6">
        <v>0</v>
      </c>
      <c r="E70" s="6">
        <f t="shared" ref="E70:E76" si="2">C70+D70</f>
        <v>0</v>
      </c>
      <c r="F70" s="6">
        <v>0</v>
      </c>
      <c r="G70" s="6">
        <v>0</v>
      </c>
      <c r="H70" s="6">
        <f t="shared" ref="H70:H76" si="3">E70-F70</f>
        <v>0</v>
      </c>
      <c r="I70" s="11">
        <v>9100</v>
      </c>
    </row>
    <row r="71" spans="2:9" x14ac:dyDescent="0.2">
      <c r="B71" s="22" t="s">
        <v>111</v>
      </c>
      <c r="C71" s="6">
        <v>0</v>
      </c>
      <c r="D71" s="6">
        <v>0</v>
      </c>
      <c r="E71" s="6">
        <f t="shared" si="2"/>
        <v>0</v>
      </c>
      <c r="F71" s="6">
        <v>0</v>
      </c>
      <c r="G71" s="6">
        <v>0</v>
      </c>
      <c r="H71" s="6">
        <f t="shared" si="3"/>
        <v>0</v>
      </c>
      <c r="I71" s="11">
        <v>9200</v>
      </c>
    </row>
    <row r="72" spans="2:9" x14ac:dyDescent="0.2">
      <c r="B72" s="22" t="s">
        <v>112</v>
      </c>
      <c r="C72" s="6">
        <v>0</v>
      </c>
      <c r="D72" s="6">
        <v>0</v>
      </c>
      <c r="E72" s="6">
        <f t="shared" si="2"/>
        <v>0</v>
      </c>
      <c r="F72" s="6">
        <v>0</v>
      </c>
      <c r="G72" s="6">
        <v>0</v>
      </c>
      <c r="H72" s="6">
        <f t="shared" si="3"/>
        <v>0</v>
      </c>
      <c r="I72" s="11">
        <v>9300</v>
      </c>
    </row>
    <row r="73" spans="2:9" x14ac:dyDescent="0.2">
      <c r="B73" s="22" t="s">
        <v>113</v>
      </c>
      <c r="C73" s="6">
        <v>0</v>
      </c>
      <c r="D73" s="6">
        <v>0</v>
      </c>
      <c r="E73" s="6">
        <f t="shared" si="2"/>
        <v>0</v>
      </c>
      <c r="F73" s="6">
        <v>0</v>
      </c>
      <c r="G73" s="6">
        <v>0</v>
      </c>
      <c r="H73" s="6">
        <f t="shared" si="3"/>
        <v>0</v>
      </c>
      <c r="I73" s="11">
        <v>9400</v>
      </c>
    </row>
    <row r="74" spans="2:9" x14ac:dyDescent="0.2">
      <c r="B74" s="22" t="s">
        <v>114</v>
      </c>
      <c r="C74" s="6">
        <v>0</v>
      </c>
      <c r="D74" s="6">
        <v>0</v>
      </c>
      <c r="E74" s="6">
        <f t="shared" si="2"/>
        <v>0</v>
      </c>
      <c r="F74" s="6">
        <v>0</v>
      </c>
      <c r="G74" s="6">
        <v>0</v>
      </c>
      <c r="H74" s="6">
        <f t="shared" si="3"/>
        <v>0</v>
      </c>
      <c r="I74" s="11">
        <v>9500</v>
      </c>
    </row>
    <row r="75" spans="2:9" x14ac:dyDescent="0.2">
      <c r="B75" s="22" t="s">
        <v>115</v>
      </c>
      <c r="C75" s="6">
        <v>0</v>
      </c>
      <c r="D75" s="6">
        <v>0</v>
      </c>
      <c r="E75" s="6">
        <f t="shared" si="2"/>
        <v>0</v>
      </c>
      <c r="F75" s="6">
        <v>0</v>
      </c>
      <c r="G75" s="6">
        <v>0</v>
      </c>
      <c r="H75" s="6">
        <f t="shared" si="3"/>
        <v>0</v>
      </c>
      <c r="I75" s="11">
        <v>9600</v>
      </c>
    </row>
    <row r="76" spans="2:9" x14ac:dyDescent="0.2">
      <c r="B76" s="23" t="s">
        <v>116</v>
      </c>
      <c r="C76" s="17">
        <v>0</v>
      </c>
      <c r="D76" s="17">
        <v>0</v>
      </c>
      <c r="E76" s="17">
        <f t="shared" si="2"/>
        <v>0</v>
      </c>
      <c r="F76" s="17">
        <v>0</v>
      </c>
      <c r="G76" s="17">
        <v>0</v>
      </c>
      <c r="H76" s="17">
        <f t="shared" si="3"/>
        <v>0</v>
      </c>
      <c r="I76" s="11">
        <v>9900</v>
      </c>
    </row>
    <row r="77" spans="2:9" x14ac:dyDescent="0.2">
      <c r="B77" s="12" t="s">
        <v>50</v>
      </c>
      <c r="C77" s="18">
        <f t="shared" ref="C77:H77" si="4">SUM(C5+C13+C23+C33+C43+C53+C57+C65+C69)</f>
        <v>10972625</v>
      </c>
      <c r="D77" s="18">
        <f t="shared" si="4"/>
        <v>0</v>
      </c>
      <c r="E77" s="18">
        <f t="shared" si="4"/>
        <v>10972625</v>
      </c>
      <c r="F77" s="18">
        <f t="shared" si="4"/>
        <v>2114927.8199999998</v>
      </c>
      <c r="G77" s="18">
        <f t="shared" si="4"/>
        <v>2114927.8199999998</v>
      </c>
      <c r="H77" s="18">
        <f t="shared" si="4"/>
        <v>8857697.1799999997</v>
      </c>
    </row>
    <row r="78" spans="2:9" ht="1.5" customHeight="1" x14ac:dyDescent="0.2"/>
    <row r="79" spans="2:9" x14ac:dyDescent="0.2">
      <c r="B79" s="1" t="s">
        <v>120</v>
      </c>
    </row>
    <row r="81" spans="2:2" ht="10.5" hidden="1" customHeight="1" x14ac:dyDescent="0.2"/>
    <row r="82" spans="2:2" hidden="1" x14ac:dyDescent="0.2"/>
    <row r="83" spans="2:2" x14ac:dyDescent="0.2">
      <c r="B83" s="1" t="s">
        <v>149</v>
      </c>
    </row>
    <row r="84" spans="2:2" x14ac:dyDescent="0.2">
      <c r="B84" s="1" t="s">
        <v>150</v>
      </c>
    </row>
    <row r="85" spans="2:2" ht="8.25" customHeight="1" x14ac:dyDescent="0.2"/>
  </sheetData>
  <sheetProtection formatCells="0" formatColumns="0" formatRows="0" autoFilter="0"/>
  <mergeCells count="4">
    <mergeCell ref="B1:H1"/>
    <mergeCell ref="C2:G2"/>
    <mergeCell ref="H2:H3"/>
    <mergeCell ref="B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showGridLines="0" zoomScaleNormal="100" workbookViewId="0">
      <selection activeCell="D24" sqref="D24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2" t="s">
        <v>130</v>
      </c>
      <c r="B1" s="30"/>
      <c r="C1" s="30"/>
      <c r="D1" s="30"/>
      <c r="E1" s="30"/>
      <c r="F1" s="30"/>
      <c r="G1" s="30"/>
      <c r="H1" s="31"/>
    </row>
    <row r="2" spans="1:8" x14ac:dyDescent="0.2">
      <c r="A2" s="38" t="s">
        <v>51</v>
      </c>
      <c r="B2" s="35"/>
      <c r="C2" s="32" t="s">
        <v>57</v>
      </c>
      <c r="D2" s="30"/>
      <c r="E2" s="30"/>
      <c r="F2" s="30"/>
      <c r="G2" s="31"/>
      <c r="H2" s="33" t="s">
        <v>56</v>
      </c>
    </row>
    <row r="3" spans="1:8" ht="24.95" customHeight="1" x14ac:dyDescent="0.2">
      <c r="A3" s="39"/>
      <c r="B3" s="36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4"/>
    </row>
    <row r="4" spans="1:8" x14ac:dyDescent="0.2">
      <c r="A4" s="40"/>
      <c r="B4" s="37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1:8" x14ac:dyDescent="0.2">
      <c r="A5" s="2"/>
      <c r="B5" s="7" t="s">
        <v>0</v>
      </c>
      <c r="C5" s="6">
        <v>10166279.93</v>
      </c>
      <c r="D5" s="6">
        <v>900</v>
      </c>
      <c r="E5" s="6">
        <f>C5+D5</f>
        <v>10167179.93</v>
      </c>
      <c r="F5" s="6">
        <v>1940366.82</v>
      </c>
      <c r="G5" s="6">
        <v>1940366.82</v>
      </c>
      <c r="H5" s="6">
        <f>E5-F5</f>
        <v>8226813.1099999994</v>
      </c>
    </row>
    <row r="6" spans="1:8" x14ac:dyDescent="0.2">
      <c r="A6" s="2"/>
      <c r="B6" s="7" t="s">
        <v>1</v>
      </c>
      <c r="C6" s="6">
        <v>57500</v>
      </c>
      <c r="D6" s="6">
        <v>-900</v>
      </c>
      <c r="E6" s="6">
        <f>C6+D6</f>
        <v>56600</v>
      </c>
      <c r="F6" s="6">
        <v>6090</v>
      </c>
      <c r="G6" s="6">
        <v>6090</v>
      </c>
      <c r="H6" s="6">
        <f>E6-F6</f>
        <v>50510</v>
      </c>
    </row>
    <row r="7" spans="1:8" x14ac:dyDescent="0.2">
      <c r="A7" s="2"/>
      <c r="B7" s="7" t="s">
        <v>2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 x14ac:dyDescent="0.2">
      <c r="A8" s="2"/>
      <c r="B8" s="7" t="s">
        <v>39</v>
      </c>
      <c r="C8" s="6">
        <v>748845.07</v>
      </c>
      <c r="D8" s="6">
        <v>0</v>
      </c>
      <c r="E8" s="6">
        <f>C8+D8</f>
        <v>748845.07</v>
      </c>
      <c r="F8" s="6">
        <v>168471</v>
      </c>
      <c r="G8" s="6">
        <v>168471</v>
      </c>
      <c r="H8" s="6">
        <f>E8-F8</f>
        <v>580374.06999999995</v>
      </c>
    </row>
    <row r="9" spans="1:8" x14ac:dyDescent="0.2">
      <c r="A9" s="2"/>
      <c r="B9" s="14" t="s">
        <v>36</v>
      </c>
      <c r="C9" s="17">
        <v>0</v>
      </c>
      <c r="D9" s="17">
        <v>0</v>
      </c>
      <c r="E9" s="17">
        <f>C9+D9</f>
        <v>0</v>
      </c>
      <c r="F9" s="17">
        <v>0</v>
      </c>
      <c r="G9" s="17">
        <v>0</v>
      </c>
      <c r="H9" s="17">
        <f>E9-F9</f>
        <v>0</v>
      </c>
    </row>
    <row r="10" spans="1:8" x14ac:dyDescent="0.2">
      <c r="A10" s="8"/>
      <c r="B10" s="12" t="s">
        <v>50</v>
      </c>
      <c r="C10" s="18">
        <f t="shared" ref="C10:H10" si="0">SUM(C5+C6+C7+C8+C9)</f>
        <v>10972625</v>
      </c>
      <c r="D10" s="18">
        <f t="shared" si="0"/>
        <v>0</v>
      </c>
      <c r="E10" s="18">
        <f t="shared" si="0"/>
        <v>10972625</v>
      </c>
      <c r="F10" s="18">
        <f t="shared" si="0"/>
        <v>2114927.8200000003</v>
      </c>
      <c r="G10" s="18">
        <f t="shared" si="0"/>
        <v>2114927.8200000003</v>
      </c>
      <c r="H10" s="18">
        <f t="shared" si="0"/>
        <v>8857697.1799999997</v>
      </c>
    </row>
    <row r="12" spans="1:8" x14ac:dyDescent="0.2">
      <c r="A12" s="1" t="s">
        <v>120</v>
      </c>
    </row>
    <row r="18" spans="2:2" x14ac:dyDescent="0.2">
      <c r="B18" s="1" t="s">
        <v>149</v>
      </c>
    </row>
    <row r="19" spans="2:2" x14ac:dyDescent="0.2">
      <c r="B19" s="1" t="s">
        <v>150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showGridLines="0" topLeftCell="A34" workbookViewId="0">
      <selection activeCell="C51" sqref="C51"/>
    </sheetView>
  </sheetViews>
  <sheetFormatPr baseColWidth="10" defaultColWidth="12" defaultRowHeight="11.25" x14ac:dyDescent="0.2"/>
  <cols>
    <col min="1" max="1" width="53" style="1" customWidth="1"/>
    <col min="2" max="2" width="18.33203125" style="1" customWidth="1"/>
    <col min="3" max="3" width="15.33203125" style="1" customWidth="1"/>
    <col min="4" max="4" width="18.33203125" style="1" customWidth="1"/>
    <col min="5" max="5" width="15.83203125" style="1" customWidth="1"/>
    <col min="6" max="6" width="18.33203125" style="1" customWidth="1"/>
    <col min="7" max="7" width="14" style="1" customWidth="1"/>
    <col min="8" max="16384" width="12" style="1"/>
  </cols>
  <sheetData>
    <row r="1" spans="1:7" ht="45" customHeight="1" x14ac:dyDescent="0.2">
      <c r="A1" s="32" t="s">
        <v>145</v>
      </c>
      <c r="B1" s="30"/>
      <c r="C1" s="30"/>
      <c r="D1" s="30"/>
      <c r="E1" s="30"/>
      <c r="F1" s="30"/>
      <c r="G1" s="31"/>
    </row>
    <row r="2" spans="1:7" x14ac:dyDescent="0.2">
      <c r="A2" s="35" t="s">
        <v>51</v>
      </c>
      <c r="B2" s="32" t="s">
        <v>57</v>
      </c>
      <c r="C2" s="30"/>
      <c r="D2" s="30"/>
      <c r="E2" s="30"/>
      <c r="F2" s="31"/>
      <c r="G2" s="33" t="s">
        <v>56</v>
      </c>
    </row>
    <row r="3" spans="1:7" ht="24.95" customHeight="1" x14ac:dyDescent="0.2">
      <c r="A3" s="36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4"/>
    </row>
    <row r="4" spans="1:7" x14ac:dyDescent="0.2">
      <c r="A4" s="37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4"/>
      <c r="B5" s="9"/>
      <c r="C5" s="9"/>
      <c r="D5" s="9"/>
      <c r="E5" s="9"/>
      <c r="F5" s="9"/>
      <c r="G5" s="9"/>
    </row>
    <row r="6" spans="1:7" x14ac:dyDescent="0.2">
      <c r="A6" s="25" t="s">
        <v>131</v>
      </c>
      <c r="B6" s="6">
        <v>4083155.4</v>
      </c>
      <c r="C6" s="6">
        <v>0</v>
      </c>
      <c r="D6" s="6">
        <f>B6+C6</f>
        <v>4083155.4</v>
      </c>
      <c r="E6" s="6">
        <v>867758.4</v>
      </c>
      <c r="F6" s="6">
        <v>867758.4</v>
      </c>
      <c r="G6" s="6">
        <f>D6-E6</f>
        <v>3215397</v>
      </c>
    </row>
    <row r="7" spans="1:7" x14ac:dyDescent="0.2">
      <c r="A7" s="25" t="s">
        <v>132</v>
      </c>
      <c r="B7" s="6">
        <v>639300.44999999995</v>
      </c>
      <c r="C7" s="6">
        <v>0</v>
      </c>
      <c r="D7" s="6">
        <f t="shared" ref="D7:D12" si="0">B7+C7</f>
        <v>639300.44999999995</v>
      </c>
      <c r="E7" s="6">
        <v>137337.79999999999</v>
      </c>
      <c r="F7" s="6">
        <v>137337.79999999999</v>
      </c>
      <c r="G7" s="6">
        <f t="shared" ref="G7:G12" si="1">D7-E7</f>
        <v>501962.64999999997</v>
      </c>
    </row>
    <row r="8" spans="1:7" x14ac:dyDescent="0.2">
      <c r="A8" s="25" t="s">
        <v>133</v>
      </c>
      <c r="B8" s="6">
        <v>307966.65999999997</v>
      </c>
      <c r="C8" s="6">
        <v>0</v>
      </c>
      <c r="D8" s="6">
        <f t="shared" si="0"/>
        <v>307966.65999999997</v>
      </c>
      <c r="E8" s="6">
        <v>66000.100000000006</v>
      </c>
      <c r="F8" s="6">
        <v>66000.100000000006</v>
      </c>
      <c r="G8" s="6">
        <f t="shared" si="1"/>
        <v>241966.55999999997</v>
      </c>
    </row>
    <row r="9" spans="1:7" x14ac:dyDescent="0.2">
      <c r="A9" s="25" t="s">
        <v>134</v>
      </c>
      <c r="B9" s="6">
        <v>940866.39</v>
      </c>
      <c r="C9" s="6">
        <v>0</v>
      </c>
      <c r="D9" s="6">
        <f t="shared" si="0"/>
        <v>940866.39</v>
      </c>
      <c r="E9" s="6">
        <v>148019.10999999999</v>
      </c>
      <c r="F9" s="6">
        <v>148019.10999999999</v>
      </c>
      <c r="G9" s="6">
        <f t="shared" si="1"/>
        <v>792847.28</v>
      </c>
    </row>
    <row r="10" spans="1:7" x14ac:dyDescent="0.2">
      <c r="A10" s="25" t="s">
        <v>135</v>
      </c>
      <c r="B10" s="6">
        <v>290697.40000000002</v>
      </c>
      <c r="C10" s="6">
        <v>0</v>
      </c>
      <c r="D10" s="6">
        <f t="shared" si="0"/>
        <v>290697.40000000002</v>
      </c>
      <c r="E10" s="6">
        <v>33561.96</v>
      </c>
      <c r="F10" s="6">
        <v>33561.96</v>
      </c>
      <c r="G10" s="6">
        <f t="shared" si="1"/>
        <v>257135.44000000003</v>
      </c>
    </row>
    <row r="11" spans="1:7" x14ac:dyDescent="0.2">
      <c r="A11" s="25" t="s">
        <v>136</v>
      </c>
      <c r="B11" s="6">
        <v>650304.81999999995</v>
      </c>
      <c r="C11" s="6">
        <v>0</v>
      </c>
      <c r="D11" s="6">
        <f t="shared" si="0"/>
        <v>650304.81999999995</v>
      </c>
      <c r="E11" s="6">
        <v>115037.06</v>
      </c>
      <c r="F11" s="6">
        <v>115037.06</v>
      </c>
      <c r="G11" s="6">
        <f t="shared" si="1"/>
        <v>535267.76</v>
      </c>
    </row>
    <row r="12" spans="1:7" x14ac:dyDescent="0.2">
      <c r="A12" s="25" t="s">
        <v>137</v>
      </c>
      <c r="B12" s="6">
        <v>536966.67000000004</v>
      </c>
      <c r="C12" s="6">
        <v>0</v>
      </c>
      <c r="D12" s="6">
        <f t="shared" si="0"/>
        <v>536966.67000000004</v>
      </c>
      <c r="E12" s="6">
        <v>74726.13</v>
      </c>
      <c r="F12" s="6">
        <v>74726.13</v>
      </c>
      <c r="G12" s="6">
        <f t="shared" si="1"/>
        <v>462240.54000000004</v>
      </c>
    </row>
    <row r="13" spans="1:7" x14ac:dyDescent="0.2">
      <c r="A13" s="25" t="s">
        <v>138</v>
      </c>
      <c r="B13" s="6">
        <v>453235.67</v>
      </c>
      <c r="C13" s="6">
        <v>0</v>
      </c>
      <c r="D13" s="6">
        <f t="shared" ref="D13" si="2">B13+C13</f>
        <v>453235.67</v>
      </c>
      <c r="E13" s="6">
        <v>36647</v>
      </c>
      <c r="F13" s="6">
        <v>36647</v>
      </c>
      <c r="G13" s="6">
        <f t="shared" ref="G13" si="3">D13-E13</f>
        <v>416588.67</v>
      </c>
    </row>
    <row r="14" spans="1:7" x14ac:dyDescent="0.2">
      <c r="A14" s="25" t="s">
        <v>139</v>
      </c>
      <c r="B14" s="6">
        <v>544914.69999999995</v>
      </c>
      <c r="C14" s="6">
        <v>0</v>
      </c>
      <c r="D14" s="6">
        <f t="shared" ref="D14" si="4">B14+C14</f>
        <v>544914.69999999995</v>
      </c>
      <c r="E14" s="6">
        <v>95742.07</v>
      </c>
      <c r="F14" s="6">
        <v>95742.07</v>
      </c>
      <c r="G14" s="6">
        <f t="shared" ref="G14" si="5">D14-E14</f>
        <v>449172.62999999995</v>
      </c>
    </row>
    <row r="15" spans="1:7" x14ac:dyDescent="0.2">
      <c r="A15" s="25" t="s">
        <v>140</v>
      </c>
      <c r="B15" s="6">
        <v>474988.51</v>
      </c>
      <c r="C15" s="6">
        <v>0</v>
      </c>
      <c r="D15" s="6">
        <f t="shared" ref="D15" si="6">B15+C15</f>
        <v>474988.51</v>
      </c>
      <c r="E15" s="6">
        <v>57169.83</v>
      </c>
      <c r="F15" s="6">
        <v>57169.83</v>
      </c>
      <c r="G15" s="6">
        <f t="shared" ref="G15" si="7">D15-E15</f>
        <v>417818.68</v>
      </c>
    </row>
    <row r="16" spans="1:7" x14ac:dyDescent="0.2">
      <c r="A16" s="25" t="s">
        <v>141</v>
      </c>
      <c r="B16" s="6">
        <v>702443.24</v>
      </c>
      <c r="C16" s="6">
        <v>0</v>
      </c>
      <c r="D16" s="6">
        <f t="shared" ref="D16" si="8">B16+C16</f>
        <v>702443.24</v>
      </c>
      <c r="E16" s="6">
        <v>167806.18</v>
      </c>
      <c r="F16" s="6">
        <v>167806.18</v>
      </c>
      <c r="G16" s="6">
        <f t="shared" ref="G16" si="9">D16-E16</f>
        <v>534637.06000000006</v>
      </c>
    </row>
    <row r="17" spans="1:7" x14ac:dyDescent="0.2">
      <c r="A17" s="25" t="s">
        <v>142</v>
      </c>
      <c r="B17" s="6">
        <v>974583.96</v>
      </c>
      <c r="C17" s="6">
        <v>0</v>
      </c>
      <c r="D17" s="6">
        <f t="shared" ref="D17" si="10">B17+C17</f>
        <v>974583.96</v>
      </c>
      <c r="E17" s="6">
        <v>236910.75</v>
      </c>
      <c r="F17" s="6">
        <v>236910.75</v>
      </c>
      <c r="G17" s="6">
        <f t="shared" ref="G17" si="11">D17-E17</f>
        <v>737673.21</v>
      </c>
    </row>
    <row r="18" spans="1:7" x14ac:dyDescent="0.2">
      <c r="A18" s="25" t="s">
        <v>143</v>
      </c>
      <c r="B18" s="6">
        <v>72833.33</v>
      </c>
      <c r="C18" s="6">
        <v>0</v>
      </c>
      <c r="D18" s="6">
        <f t="shared" ref="D18" si="12">B18+C18</f>
        <v>72833.33</v>
      </c>
      <c r="E18" s="6">
        <v>19872</v>
      </c>
      <c r="F18" s="6">
        <v>19872</v>
      </c>
      <c r="G18" s="6">
        <f t="shared" ref="G18" si="13">D18-E18</f>
        <v>52961.33</v>
      </c>
    </row>
    <row r="19" spans="1:7" x14ac:dyDescent="0.2">
      <c r="A19" s="25" t="s">
        <v>144</v>
      </c>
      <c r="B19" s="6">
        <v>300367.8</v>
      </c>
      <c r="C19" s="6">
        <v>0</v>
      </c>
      <c r="D19" s="6">
        <f t="shared" ref="D19" si="14">B19+C19</f>
        <v>300367.8</v>
      </c>
      <c r="E19" s="6">
        <v>58339.43</v>
      </c>
      <c r="F19" s="6">
        <v>58339.43</v>
      </c>
      <c r="G19" s="6">
        <f t="shared" ref="G19" si="15">D19-E19</f>
        <v>242028.37</v>
      </c>
    </row>
    <row r="20" spans="1:7" x14ac:dyDescent="0.2">
      <c r="A20" s="25"/>
      <c r="B20" s="6"/>
      <c r="C20" s="6"/>
      <c r="D20" s="6"/>
      <c r="E20" s="6"/>
      <c r="F20" s="6"/>
      <c r="G20" s="6"/>
    </row>
    <row r="21" spans="1:7" x14ac:dyDescent="0.2">
      <c r="A21" s="13" t="s">
        <v>50</v>
      </c>
      <c r="B21" s="19">
        <f t="shared" ref="B21:G21" si="16">SUM(B6:B20)</f>
        <v>10972625.000000002</v>
      </c>
      <c r="C21" s="19">
        <f t="shared" si="16"/>
        <v>0</v>
      </c>
      <c r="D21" s="19">
        <f t="shared" si="16"/>
        <v>10972625.000000002</v>
      </c>
      <c r="E21" s="19">
        <f t="shared" si="16"/>
        <v>2114927.8200000003</v>
      </c>
      <c r="F21" s="19">
        <f t="shared" si="16"/>
        <v>2114927.8200000003</v>
      </c>
      <c r="G21" s="19">
        <f t="shared" si="16"/>
        <v>8857697.1799999997</v>
      </c>
    </row>
    <row r="24" spans="1:7" ht="45" customHeight="1" x14ac:dyDescent="0.2">
      <c r="A24" s="32" t="s">
        <v>146</v>
      </c>
      <c r="B24" s="30"/>
      <c r="C24" s="30"/>
      <c r="D24" s="30"/>
      <c r="E24" s="30"/>
      <c r="F24" s="30"/>
      <c r="G24" s="31"/>
    </row>
    <row r="25" spans="1:7" x14ac:dyDescent="0.2">
      <c r="A25" s="35" t="s">
        <v>51</v>
      </c>
      <c r="B25" s="32" t="s">
        <v>57</v>
      </c>
      <c r="C25" s="30"/>
      <c r="D25" s="30"/>
      <c r="E25" s="30"/>
      <c r="F25" s="31"/>
      <c r="G25" s="33" t="s">
        <v>56</v>
      </c>
    </row>
    <row r="26" spans="1:7" ht="22.5" x14ac:dyDescent="0.2">
      <c r="A26" s="36"/>
      <c r="B26" s="3" t="s">
        <v>52</v>
      </c>
      <c r="C26" s="3" t="s">
        <v>117</v>
      </c>
      <c r="D26" s="3" t="s">
        <v>53</v>
      </c>
      <c r="E26" s="3" t="s">
        <v>54</v>
      </c>
      <c r="F26" s="3" t="s">
        <v>55</v>
      </c>
      <c r="G26" s="34"/>
    </row>
    <row r="27" spans="1:7" x14ac:dyDescent="0.2">
      <c r="A27" s="37"/>
      <c r="B27" s="4">
        <v>1</v>
      </c>
      <c r="C27" s="4">
        <v>2</v>
      </c>
      <c r="D27" s="4" t="s">
        <v>118</v>
      </c>
      <c r="E27" s="4">
        <v>4</v>
      </c>
      <c r="F27" s="4">
        <v>5</v>
      </c>
      <c r="G27" s="4" t="s">
        <v>119</v>
      </c>
    </row>
    <row r="28" spans="1:7" x14ac:dyDescent="0.2">
      <c r="A28" s="26" t="s">
        <v>8</v>
      </c>
      <c r="B28" s="6">
        <v>0</v>
      </c>
      <c r="C28" s="6">
        <v>0</v>
      </c>
      <c r="D28" s="6">
        <f>B28+C28</f>
        <v>0</v>
      </c>
      <c r="E28" s="6">
        <v>0</v>
      </c>
      <c r="F28" s="6">
        <v>0</v>
      </c>
      <c r="G28" s="6">
        <f>D28-E28</f>
        <v>0</v>
      </c>
    </row>
    <row r="29" spans="1:7" x14ac:dyDescent="0.2">
      <c r="A29" s="26" t="s">
        <v>9</v>
      </c>
      <c r="B29" s="6">
        <v>0</v>
      </c>
      <c r="C29" s="6">
        <v>0</v>
      </c>
      <c r="D29" s="6">
        <f t="shared" ref="D29:D31" si="17">B29+C29</f>
        <v>0</v>
      </c>
      <c r="E29" s="6">
        <v>0</v>
      </c>
      <c r="F29" s="6">
        <v>0</v>
      </c>
      <c r="G29" s="6">
        <f t="shared" ref="G29:G31" si="18">D29-E29</f>
        <v>0</v>
      </c>
    </row>
    <row r="30" spans="1:7" x14ac:dyDescent="0.2">
      <c r="A30" s="26" t="s">
        <v>10</v>
      </c>
      <c r="B30" s="6">
        <v>0</v>
      </c>
      <c r="C30" s="6">
        <v>0</v>
      </c>
      <c r="D30" s="6">
        <f t="shared" si="17"/>
        <v>0</v>
      </c>
      <c r="E30" s="6">
        <v>0</v>
      </c>
      <c r="F30" s="6">
        <v>0</v>
      </c>
      <c r="G30" s="6">
        <f t="shared" si="18"/>
        <v>0</v>
      </c>
    </row>
    <row r="31" spans="1:7" x14ac:dyDescent="0.2">
      <c r="A31" s="26" t="s">
        <v>121</v>
      </c>
      <c r="B31" s="6">
        <v>0</v>
      </c>
      <c r="C31" s="6">
        <v>0</v>
      </c>
      <c r="D31" s="6">
        <f t="shared" si="17"/>
        <v>0</v>
      </c>
      <c r="E31" s="6">
        <v>0</v>
      </c>
      <c r="F31" s="6">
        <v>0</v>
      </c>
      <c r="G31" s="6">
        <f t="shared" si="18"/>
        <v>0</v>
      </c>
    </row>
    <row r="32" spans="1:7" x14ac:dyDescent="0.2">
      <c r="A32" s="13" t="s">
        <v>50</v>
      </c>
      <c r="B32" s="19">
        <f t="shared" ref="B32:G32" si="19">SUM(B28:B31)</f>
        <v>0</v>
      </c>
      <c r="C32" s="19">
        <f t="shared" si="19"/>
        <v>0</v>
      </c>
      <c r="D32" s="19">
        <f t="shared" si="19"/>
        <v>0</v>
      </c>
      <c r="E32" s="19">
        <f t="shared" si="19"/>
        <v>0</v>
      </c>
      <c r="F32" s="19">
        <f t="shared" si="19"/>
        <v>0</v>
      </c>
      <c r="G32" s="19">
        <f t="shared" si="19"/>
        <v>0</v>
      </c>
    </row>
    <row r="35" spans="1:7" ht="45" customHeight="1" x14ac:dyDescent="0.2">
      <c r="A35" s="32" t="s">
        <v>147</v>
      </c>
      <c r="B35" s="30"/>
      <c r="C35" s="30"/>
      <c r="D35" s="30"/>
      <c r="E35" s="30"/>
      <c r="F35" s="30"/>
      <c r="G35" s="31"/>
    </row>
    <row r="36" spans="1:7" x14ac:dyDescent="0.2">
      <c r="A36" s="35" t="s">
        <v>51</v>
      </c>
      <c r="B36" s="32" t="s">
        <v>57</v>
      </c>
      <c r="C36" s="30"/>
      <c r="D36" s="30"/>
      <c r="E36" s="30"/>
      <c r="F36" s="31"/>
      <c r="G36" s="33" t="s">
        <v>56</v>
      </c>
    </row>
    <row r="37" spans="1:7" ht="22.5" x14ac:dyDescent="0.2">
      <c r="A37" s="36"/>
      <c r="B37" s="3" t="s">
        <v>52</v>
      </c>
      <c r="C37" s="3" t="s">
        <v>117</v>
      </c>
      <c r="D37" s="3" t="s">
        <v>53</v>
      </c>
      <c r="E37" s="3" t="s">
        <v>54</v>
      </c>
      <c r="F37" s="3" t="s">
        <v>55</v>
      </c>
      <c r="G37" s="34"/>
    </row>
    <row r="38" spans="1:7" x14ac:dyDescent="0.2">
      <c r="A38" s="37"/>
      <c r="B38" s="4">
        <v>1</v>
      </c>
      <c r="C38" s="4">
        <v>2</v>
      </c>
      <c r="D38" s="4" t="s">
        <v>118</v>
      </c>
      <c r="E38" s="4">
        <v>4</v>
      </c>
      <c r="F38" s="4">
        <v>5</v>
      </c>
      <c r="G38" s="4" t="s">
        <v>119</v>
      </c>
    </row>
    <row r="39" spans="1:7" ht="22.5" x14ac:dyDescent="0.2">
      <c r="A39" s="27" t="s">
        <v>12</v>
      </c>
      <c r="B39" s="6">
        <v>10972625</v>
      </c>
      <c r="C39" s="6">
        <v>0</v>
      </c>
      <c r="D39" s="6">
        <f t="shared" ref="D39:D45" si="20">B39+C39</f>
        <v>10972625</v>
      </c>
      <c r="E39" s="6">
        <v>2114927.8199999998</v>
      </c>
      <c r="F39" s="6">
        <v>2114927.8199999998</v>
      </c>
      <c r="G39" s="6">
        <f t="shared" ref="G39:G45" si="21">D39-E39</f>
        <v>8857697.1799999997</v>
      </c>
    </row>
    <row r="40" spans="1:7" x14ac:dyDescent="0.2">
      <c r="A40" s="27" t="s">
        <v>11</v>
      </c>
      <c r="B40" s="6">
        <v>0</v>
      </c>
      <c r="C40" s="6">
        <v>0</v>
      </c>
      <c r="D40" s="6">
        <f t="shared" si="20"/>
        <v>0</v>
      </c>
      <c r="E40" s="6">
        <v>0</v>
      </c>
      <c r="F40" s="6">
        <v>0</v>
      </c>
      <c r="G40" s="6">
        <f t="shared" si="21"/>
        <v>0</v>
      </c>
    </row>
    <row r="41" spans="1:7" ht="22.5" x14ac:dyDescent="0.2">
      <c r="A41" s="27" t="s">
        <v>13</v>
      </c>
      <c r="B41" s="6">
        <v>0</v>
      </c>
      <c r="C41" s="6">
        <v>0</v>
      </c>
      <c r="D41" s="6">
        <f t="shared" si="20"/>
        <v>0</v>
      </c>
      <c r="E41" s="6">
        <v>0</v>
      </c>
      <c r="F41" s="6">
        <v>0</v>
      </c>
      <c r="G41" s="6">
        <f t="shared" si="21"/>
        <v>0</v>
      </c>
    </row>
    <row r="42" spans="1:7" ht="22.5" x14ac:dyDescent="0.2">
      <c r="A42" s="27" t="s">
        <v>25</v>
      </c>
      <c r="B42" s="6">
        <v>0</v>
      </c>
      <c r="C42" s="6">
        <v>0</v>
      </c>
      <c r="D42" s="6">
        <f t="shared" si="20"/>
        <v>0</v>
      </c>
      <c r="E42" s="6">
        <v>0</v>
      </c>
      <c r="F42" s="6">
        <v>0</v>
      </c>
      <c r="G42" s="6">
        <f t="shared" si="21"/>
        <v>0</v>
      </c>
    </row>
    <row r="43" spans="1:7" ht="11.25" customHeight="1" x14ac:dyDescent="0.2">
      <c r="A43" s="27" t="s">
        <v>26</v>
      </c>
      <c r="B43" s="6">
        <v>0</v>
      </c>
      <c r="C43" s="6">
        <v>0</v>
      </c>
      <c r="D43" s="6">
        <f t="shared" si="20"/>
        <v>0</v>
      </c>
      <c r="E43" s="6">
        <v>0</v>
      </c>
      <c r="F43" s="6">
        <v>0</v>
      </c>
      <c r="G43" s="6">
        <f t="shared" si="21"/>
        <v>0</v>
      </c>
    </row>
    <row r="44" spans="1:7" ht="22.5" x14ac:dyDescent="0.2">
      <c r="A44" s="27" t="s">
        <v>128</v>
      </c>
      <c r="B44" s="6">
        <v>0</v>
      </c>
      <c r="C44" s="6">
        <v>0</v>
      </c>
      <c r="D44" s="6">
        <f t="shared" si="20"/>
        <v>0</v>
      </c>
      <c r="E44" s="6">
        <v>0</v>
      </c>
      <c r="F44" s="6">
        <v>0</v>
      </c>
      <c r="G44" s="6">
        <f t="shared" si="21"/>
        <v>0</v>
      </c>
    </row>
    <row r="45" spans="1:7" ht="22.5" x14ac:dyDescent="0.2">
      <c r="A45" s="27" t="s">
        <v>14</v>
      </c>
      <c r="B45" s="6">
        <v>0</v>
      </c>
      <c r="C45" s="6">
        <v>0</v>
      </c>
      <c r="D45" s="6">
        <f t="shared" si="20"/>
        <v>0</v>
      </c>
      <c r="E45" s="6">
        <v>0</v>
      </c>
      <c r="F45" s="6">
        <v>0</v>
      </c>
      <c r="G45" s="6">
        <f t="shared" si="21"/>
        <v>0</v>
      </c>
    </row>
    <row r="46" spans="1:7" x14ac:dyDescent="0.2">
      <c r="A46" s="13" t="s">
        <v>50</v>
      </c>
      <c r="B46" s="19">
        <f t="shared" ref="B46:G46" si="22">SUM(B39:B45)</f>
        <v>10972625</v>
      </c>
      <c r="C46" s="19">
        <f t="shared" si="22"/>
        <v>0</v>
      </c>
      <c r="D46" s="19">
        <f t="shared" si="22"/>
        <v>10972625</v>
      </c>
      <c r="E46" s="19">
        <f t="shared" si="22"/>
        <v>2114927.8199999998</v>
      </c>
      <c r="F46" s="19">
        <f t="shared" si="22"/>
        <v>2114927.8199999998</v>
      </c>
      <c r="G46" s="19">
        <f t="shared" si="22"/>
        <v>8857697.1799999997</v>
      </c>
    </row>
    <row r="48" spans="1:7" x14ac:dyDescent="0.2">
      <c r="A48" s="1" t="s">
        <v>120</v>
      </c>
    </row>
    <row r="55" spans="1:1" x14ac:dyDescent="0.2">
      <c r="A55" s="1" t="s">
        <v>149</v>
      </c>
    </row>
    <row r="56" spans="1:1" x14ac:dyDescent="0.2">
      <c r="A56" s="1" t="s">
        <v>150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4:G24"/>
    <mergeCell ref="A2:A4"/>
    <mergeCell ref="B36:F36"/>
    <mergeCell ref="G36:G37"/>
    <mergeCell ref="B25:F25"/>
    <mergeCell ref="G25:G26"/>
    <mergeCell ref="A35:G35"/>
    <mergeCell ref="A25:A27"/>
    <mergeCell ref="A36:A3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tabSelected="1" workbookViewId="0">
      <selection activeCell="A44" sqref="A44:H49"/>
    </sheetView>
  </sheetViews>
  <sheetFormatPr baseColWidth="10" defaultColWidth="12" defaultRowHeight="11.25" x14ac:dyDescent="0.2"/>
  <cols>
    <col min="1" max="1" width="56.1640625" style="1" customWidth="1"/>
    <col min="2" max="2" width="18.33203125" style="1" customWidth="1"/>
    <col min="3" max="3" width="13.6640625" style="1" customWidth="1"/>
    <col min="4" max="7" width="18.33203125" style="1" customWidth="1"/>
    <col min="8" max="16384" width="12" style="1"/>
  </cols>
  <sheetData>
    <row r="1" spans="1:7" ht="50.1" customHeight="1" x14ac:dyDescent="0.2">
      <c r="A1" s="32" t="s">
        <v>148</v>
      </c>
      <c r="B1" s="30"/>
      <c r="C1" s="30"/>
      <c r="D1" s="30"/>
      <c r="E1" s="30"/>
      <c r="F1" s="30"/>
      <c r="G1" s="31"/>
    </row>
    <row r="2" spans="1:7" x14ac:dyDescent="0.2">
      <c r="A2" s="35" t="s">
        <v>51</v>
      </c>
      <c r="B2" s="32" t="s">
        <v>57</v>
      </c>
      <c r="C2" s="30"/>
      <c r="D2" s="30"/>
      <c r="E2" s="30"/>
      <c r="F2" s="31"/>
      <c r="G2" s="33" t="s">
        <v>56</v>
      </c>
    </row>
    <row r="3" spans="1:7" ht="39.75" customHeight="1" x14ac:dyDescent="0.2">
      <c r="A3" s="36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4"/>
    </row>
    <row r="4" spans="1:7" ht="23.25" customHeight="1" x14ac:dyDescent="0.2">
      <c r="A4" s="37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4155988.73</v>
      </c>
      <c r="C5" s="16">
        <f t="shared" si="0"/>
        <v>0</v>
      </c>
      <c r="D5" s="16">
        <f t="shared" si="0"/>
        <v>4155988.73</v>
      </c>
      <c r="E5" s="16">
        <f t="shared" si="0"/>
        <v>887630.4</v>
      </c>
      <c r="F5" s="16">
        <f t="shared" si="0"/>
        <v>887630.4</v>
      </c>
      <c r="G5" s="16">
        <f t="shared" si="0"/>
        <v>3268358.33</v>
      </c>
    </row>
    <row r="6" spans="1:7" x14ac:dyDescent="0.2">
      <c r="A6" s="28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28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28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28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28" t="s">
        <v>22</v>
      </c>
      <c r="B10" s="6">
        <v>4083155.4</v>
      </c>
      <c r="C10" s="6">
        <v>0</v>
      </c>
      <c r="D10" s="6">
        <f t="shared" si="1"/>
        <v>4083155.4</v>
      </c>
      <c r="E10" s="6">
        <v>867758.4</v>
      </c>
      <c r="F10" s="6">
        <v>867758.4</v>
      </c>
      <c r="G10" s="6">
        <f t="shared" si="2"/>
        <v>3215397</v>
      </c>
    </row>
    <row r="11" spans="1:7" x14ac:dyDescent="0.2">
      <c r="A11" s="28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8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8" t="s">
        <v>18</v>
      </c>
      <c r="B13" s="6">
        <v>72833.33</v>
      </c>
      <c r="C13" s="6">
        <v>0</v>
      </c>
      <c r="D13" s="6">
        <f t="shared" si="1"/>
        <v>72833.33</v>
      </c>
      <c r="E13" s="6">
        <v>19872</v>
      </c>
      <c r="F13" s="6">
        <v>19872</v>
      </c>
      <c r="G13" s="6">
        <f t="shared" si="2"/>
        <v>52961.33</v>
      </c>
    </row>
    <row r="14" spans="1:7" x14ac:dyDescent="0.2">
      <c r="A14" s="10" t="s">
        <v>19</v>
      </c>
      <c r="B14" s="16">
        <f t="shared" ref="B14:G14" si="3">SUM(B15:B21)</f>
        <v>6816636.2699999996</v>
      </c>
      <c r="C14" s="16">
        <f t="shared" si="3"/>
        <v>0</v>
      </c>
      <c r="D14" s="16">
        <f t="shared" si="3"/>
        <v>6816636.2699999996</v>
      </c>
      <c r="E14" s="16">
        <f t="shared" si="3"/>
        <v>1227297.42</v>
      </c>
      <c r="F14" s="16">
        <f t="shared" si="3"/>
        <v>1227297.42</v>
      </c>
      <c r="G14" s="16">
        <f t="shared" si="3"/>
        <v>5589338.8499999996</v>
      </c>
    </row>
    <row r="15" spans="1:7" x14ac:dyDescent="0.2">
      <c r="A15" s="28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28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28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28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28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28" t="s">
        <v>45</v>
      </c>
      <c r="B20" s="6">
        <v>5842052.3099999996</v>
      </c>
      <c r="C20" s="6">
        <v>0</v>
      </c>
      <c r="D20" s="6">
        <f t="shared" si="5"/>
        <v>5842052.3099999996</v>
      </c>
      <c r="E20" s="6">
        <v>990386.67</v>
      </c>
      <c r="F20" s="6">
        <v>990386.67</v>
      </c>
      <c r="G20" s="6">
        <f t="shared" si="4"/>
        <v>4851665.6399999997</v>
      </c>
    </row>
    <row r="21" spans="1:7" x14ac:dyDescent="0.2">
      <c r="A21" s="28" t="s">
        <v>4</v>
      </c>
      <c r="B21" s="6">
        <v>974583.96</v>
      </c>
      <c r="C21" s="6">
        <v>0</v>
      </c>
      <c r="D21" s="6">
        <f t="shared" si="5"/>
        <v>974583.96</v>
      </c>
      <c r="E21" s="6">
        <v>236910.75</v>
      </c>
      <c r="F21" s="6">
        <v>236910.75</v>
      </c>
      <c r="G21" s="6">
        <f t="shared" si="4"/>
        <v>737673.21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28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28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28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28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28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28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8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8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8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8" ht="22.5" x14ac:dyDescent="0.2">
      <c r="A33" s="28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8" ht="11.25" customHeight="1" x14ac:dyDescent="0.2">
      <c r="A34" s="28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8" x14ac:dyDescent="0.2">
      <c r="A35" s="28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8" x14ac:dyDescent="0.2">
      <c r="A36" s="28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8" x14ac:dyDescent="0.2">
      <c r="A37" s="13" t="s">
        <v>50</v>
      </c>
      <c r="B37" s="19">
        <f t="shared" ref="B37:G37" si="12">SUM(B32+B22+B14+B5)</f>
        <v>10972625</v>
      </c>
      <c r="C37" s="19">
        <f t="shared" si="12"/>
        <v>0</v>
      </c>
      <c r="D37" s="19">
        <f t="shared" si="12"/>
        <v>10972625</v>
      </c>
      <c r="E37" s="19">
        <f t="shared" si="12"/>
        <v>2114927.8199999998</v>
      </c>
      <c r="F37" s="19">
        <f t="shared" si="12"/>
        <v>2114927.8199999998</v>
      </c>
      <c r="G37" s="19">
        <f t="shared" si="12"/>
        <v>8857697.1799999997</v>
      </c>
    </row>
    <row r="39" spans="1:8" x14ac:dyDescent="0.2">
      <c r="A39" s="1" t="s">
        <v>120</v>
      </c>
    </row>
    <row r="44" spans="1:8" x14ac:dyDescent="0.2">
      <c r="A44" s="29"/>
      <c r="B44" s="29"/>
      <c r="C44" s="29"/>
      <c r="D44" s="29"/>
      <c r="E44" s="29"/>
      <c r="F44" s="29"/>
      <c r="G44" s="29"/>
      <c r="H44" s="29"/>
    </row>
    <row r="45" spans="1:8" x14ac:dyDescent="0.2">
      <c r="A45" s="29" t="s">
        <v>149</v>
      </c>
      <c r="B45" s="29"/>
      <c r="C45" s="29"/>
      <c r="D45" s="29"/>
      <c r="E45" s="29"/>
      <c r="F45" s="29"/>
      <c r="G45" s="29"/>
      <c r="H45" s="29"/>
    </row>
    <row r="46" spans="1:8" x14ac:dyDescent="0.2">
      <c r="A46" s="29" t="s">
        <v>150</v>
      </c>
      <c r="B46" s="29"/>
      <c r="C46" s="29"/>
      <c r="D46" s="29"/>
      <c r="E46" s="29"/>
      <c r="F46" s="29"/>
      <c r="G46" s="29"/>
      <c r="H46" s="29"/>
    </row>
    <row r="47" spans="1:8" x14ac:dyDescent="0.2">
      <c r="A47" s="29"/>
      <c r="B47" s="29"/>
      <c r="C47" s="29"/>
      <c r="D47" s="29"/>
      <c r="E47" s="29"/>
      <c r="F47" s="29"/>
      <c r="G47" s="29"/>
      <c r="H47" s="29"/>
    </row>
    <row r="48" spans="1:8" x14ac:dyDescent="0.2">
      <c r="A48" s="29"/>
      <c r="B48" s="29"/>
      <c r="C48" s="29"/>
      <c r="D48" s="29"/>
      <c r="E48" s="29"/>
      <c r="F48" s="29"/>
      <c r="G48" s="29"/>
      <c r="H48" s="29"/>
    </row>
    <row r="49" spans="1:8" x14ac:dyDescent="0.2">
      <c r="A49" s="29"/>
      <c r="B49" s="29"/>
      <c r="C49" s="29"/>
      <c r="D49" s="29"/>
      <c r="E49" s="29"/>
      <c r="F49" s="29"/>
      <c r="G49" s="29"/>
      <c r="H49" s="2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2023-05-09T21:42:55Z</cp:lastPrinted>
  <dcterms:created xsi:type="dcterms:W3CDTF">2014-02-10T03:37:14Z</dcterms:created>
  <dcterms:modified xsi:type="dcterms:W3CDTF">2023-05-12T17:14:00Z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