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4TO TRIM 22\"/>
    </mc:Choice>
  </mc:AlternateContent>
  <xr:revisionPtr revIDLastSave="0" documentId="8_{8CE930BC-DE1F-4834-9C19-78FFFCCE689D}" xr6:coauthVersionLast="47" xr6:coauthVersionMax="47" xr10:uidLastSave="{00000000-0000-0000-0000-000000000000}"/>
  <bookViews>
    <workbookView xWindow="1515" yWindow="1515" windowWidth="18000" windowHeight="936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4" l="1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G53" i="4"/>
  <c r="F53" i="4"/>
  <c r="D53" i="4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C53" i="4"/>
  <c r="G39" i="4"/>
  <c r="F39" i="4"/>
  <c r="E38" i="4"/>
  <c r="H38" i="4" s="1"/>
  <c r="E37" i="4"/>
  <c r="H37" i="4" s="1"/>
  <c r="E36" i="4"/>
  <c r="H36" i="4" s="1"/>
  <c r="E35" i="4"/>
  <c r="H35" i="4" s="1"/>
  <c r="D39" i="4"/>
  <c r="C39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28" i="4"/>
  <c r="F28" i="4"/>
  <c r="D28" i="4"/>
  <c r="C28" i="4"/>
  <c r="H39" i="4" l="1"/>
  <c r="H53" i="4"/>
  <c r="E39" i="4"/>
  <c r="E53" i="4"/>
  <c r="H28" i="4"/>
  <c r="E28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E10" i="6"/>
  <c r="H10" i="6" s="1"/>
  <c r="E11" i="6"/>
  <c r="E12" i="6"/>
  <c r="H12" i="6" s="1"/>
  <c r="H76" i="6"/>
  <c r="H75" i="6"/>
  <c r="H72" i="6"/>
  <c r="H71" i="6"/>
  <c r="H68" i="6"/>
  <c r="H67" i="6"/>
  <c r="H64" i="6"/>
  <c r="H63" i="6"/>
  <c r="H60" i="6"/>
  <c r="H59" i="6"/>
  <c r="H56" i="6"/>
  <c r="H55" i="6"/>
  <c r="H52" i="6"/>
  <c r="H51" i="6"/>
  <c r="H48" i="6"/>
  <c r="H47" i="6"/>
  <c r="H40" i="6"/>
  <c r="H39" i="6"/>
  <c r="H35" i="6"/>
  <c r="H16" i="6"/>
  <c r="H11" i="6"/>
  <c r="H9" i="6"/>
  <c r="E76" i="6"/>
  <c r="E75" i="6"/>
  <c r="E74" i="6"/>
  <c r="H74" i="6" s="1"/>
  <c r="E73" i="6"/>
  <c r="H73" i="6" s="1"/>
  <c r="E72" i="6"/>
  <c r="E71" i="6"/>
  <c r="E70" i="6"/>
  <c r="H70" i="6" s="1"/>
  <c r="E69" i="6"/>
  <c r="H69" i="6" s="1"/>
  <c r="E68" i="6"/>
  <c r="E67" i="6"/>
  <c r="E66" i="6"/>
  <c r="H66" i="6" s="1"/>
  <c r="E64" i="6"/>
  <c r="E63" i="6"/>
  <c r="E62" i="6"/>
  <c r="H62" i="6" s="1"/>
  <c r="E61" i="6"/>
  <c r="H61" i="6" s="1"/>
  <c r="E60" i="6"/>
  <c r="E59" i="6"/>
  <c r="E58" i="6"/>
  <c r="H58" i="6" s="1"/>
  <c r="E56" i="6"/>
  <c r="E55" i="6"/>
  <c r="E54" i="6"/>
  <c r="H54" i="6" s="1"/>
  <c r="E53" i="6"/>
  <c r="H53" i="6" s="1"/>
  <c r="E52" i="6"/>
  <c r="E51" i="6"/>
  <c r="E50" i="6"/>
  <c r="H50" i="6" s="1"/>
  <c r="E49" i="6"/>
  <c r="H49" i="6" s="1"/>
  <c r="E48" i="6"/>
  <c r="E47" i="6"/>
  <c r="E46" i="6"/>
  <c r="H46" i="6" s="1"/>
  <c r="E45" i="6"/>
  <c r="H45" i="6" s="1"/>
  <c r="E44" i="6"/>
  <c r="H44" i="6" s="1"/>
  <c r="E42" i="6"/>
  <c r="H42" i="6" s="1"/>
  <c r="E41" i="6"/>
  <c r="H41" i="6" s="1"/>
  <c r="E40" i="6"/>
  <c r="E39" i="6"/>
  <c r="E38" i="6"/>
  <c r="H38" i="6" s="1"/>
  <c r="E37" i="6"/>
  <c r="H37" i="6" s="1"/>
  <c r="E36" i="6"/>
  <c r="H36" i="6" s="1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E57" i="6" s="1"/>
  <c r="H57" i="6" s="1"/>
  <c r="D53" i="6"/>
  <c r="D43" i="6"/>
  <c r="D33" i="6"/>
  <c r="D23" i="6"/>
  <c r="D13" i="6"/>
  <c r="D5" i="6"/>
  <c r="C69" i="6"/>
  <c r="C65" i="6"/>
  <c r="E65" i="6" s="1"/>
  <c r="H65" i="6" s="1"/>
  <c r="C57" i="6"/>
  <c r="C53" i="6"/>
  <c r="C43" i="6"/>
  <c r="C33" i="6"/>
  <c r="C23" i="6"/>
  <c r="C13" i="6"/>
  <c r="C5" i="6"/>
  <c r="E43" i="6" l="1"/>
  <c r="H43" i="6" s="1"/>
  <c r="E33" i="6"/>
  <c r="H33" i="6" s="1"/>
  <c r="E23" i="6"/>
  <c r="H23" i="6" s="1"/>
  <c r="G77" i="6"/>
  <c r="E13" i="6"/>
  <c r="H13" i="6" s="1"/>
  <c r="E5" i="6"/>
  <c r="D77" i="6"/>
  <c r="C77" i="6"/>
  <c r="F77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77" i="6" l="1"/>
  <c r="H5" i="6"/>
  <c r="H77" i="6" s="1"/>
  <c r="E37" i="5"/>
  <c r="H37" i="5"/>
</calcChain>
</file>

<file path=xl/sharedStrings.xml><?xml version="1.0" encoding="utf-8"?>
<sst xmlns="http://schemas.openxmlformats.org/spreadsheetml/2006/main" count="217" uniqueCount="156">
  <si>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</si>
  <si>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</si>
  <si>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</si>
  <si>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</si>
  <si>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</si>
  <si>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</si>
  <si>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</si>
  <si>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</si>
  <si>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</si>
  <si>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</si>
  <si>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</si>
  <si>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</si>
  <si>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</si>
  <si>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</si>
  <si>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</si>
  <si>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</si>
  <si>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</si>
  <si>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</si>
  <si>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</si>
  <si>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</si>
  <si>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</si>
  <si>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</si>
  <si>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</si>
  <si>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</si>
  <si>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</si>
  <si>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</si>
  <si>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</si>
  <si>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</si>
  <si>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</si>
  <si>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</si>
  <si>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</si>
  <si>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</si>
  <si>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</si>
  <si>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</si>
  <si>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</si>
  <si>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</si>
  <si>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</si>
  <si>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</si>
  <si>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</si>
  <si>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</si>
  <si>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</si>
  <si>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</si>
  <si>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</si>
  <si>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</si>
  <si>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</si>
  <si>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</si>
  <si>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</si>
  <si>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</si>
  <si>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</si>
  <si>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</si>
  <si>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</si>
  <si>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</si>
  <si>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</si>
  <si>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</si>
  <si>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</si>
  <si>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</si>
  <si>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</si>
  <si>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</si>
  <si>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</si>
  <si>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</si>
  <si>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</si>
  <si>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</si>
  <si>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</si>
  <si>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</si>
  <si>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</si>
  <si>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</si>
  <si>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</si>
  <si>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</si>
  <si>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</si>
  <si>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</si>
  <si>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</si>
  <si>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</si>
  <si>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</si>
  <si>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</si>
  <si>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</si>
  <si>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</si>
  <si>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</si>
  <si>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</si>
  <si>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</si>
  <si>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</si>
  <si>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</si>
  <si>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</si>
  <si>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</si>
  <si>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</si>
  <si>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</si>
  <si>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</si>
  <si>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</si>
  <si>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</si>
  <si>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</si>
  <si>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</si>
  <si>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</si>
  <si>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</si>
  <si>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</si>
  <si>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</si>
  <si>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</si>
  <si>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</si>
  <si>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</si>
  <si>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</si>
  <si>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</si>
  <si>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</si>
  <si>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</si>
  <si>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</si>
  <si>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</si>
  <si>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</si>
  <si>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</si>
  <si>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</si>
  <si>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</si>
  <si>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</si>
  <si>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</si>
  <si>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</si>
  <si>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</si>
  <si>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</si>
  <si>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</si>
  <si>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</si>
  <si>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</si>
  <si>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</si>
  <si>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</si>
  <si>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</si>
  <si>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</si>
  <si>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</si>
  <si>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</si>
  <si>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</si>
  <si>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</si>
  <si>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</si>
  <si>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</si>
  <si>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</si>
  <si>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</si>
  <si>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</si>
  <si>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</si>
  <si>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Sistema para el Desarrollo Integral de la Familia DIF del Municipio de Salvatierra, Guanajuato
Estado Analítico del Ejercicio del Presupuesto de Egresos
Clasificación por Objeto del Gasto (Capítulo y Concepto)
Del 1 de Enero al 31 de Diciembre de 2022</t>
  </si>
  <si>
    <t>Sistema para el Desarrollo Integral de la Familia DIF del Municipio de Salvatierra, Guanajuato
Estado Analítico del Ejercicio del Presupuesto de Egresos
Clasificación Económica (por Tipo de Gasto)
Del 1 de Enero al 31 de Diciembre de 2022</t>
  </si>
  <si>
    <t>31120-8201 DIRECCION DE CONTROL INGRE Y</t>
  </si>
  <si>
    <t>31120-8202 ASISTENCIA SOCIAL</t>
  </si>
  <si>
    <t>31120-8203 ASESORIA JURIDICA</t>
  </si>
  <si>
    <t>31120-8204 PROCURADURIA AUXILIAR MATERIA</t>
  </si>
  <si>
    <t>31120-8206 PROGRAMA CENTRO ORIENTACION F</t>
  </si>
  <si>
    <t>31120-8207 PROGRAMA PREVENCION RIESG PSI</t>
  </si>
  <si>
    <t>31120-8211 DESAYUNOS ESCOLARES FRIOS</t>
  </si>
  <si>
    <t>31120-8212 COMEDORES COMUNITARIOS</t>
  </si>
  <si>
    <t>31120-8214 INTEGRACION LA VIDA</t>
  </si>
  <si>
    <t>31120-8215 UNIDAD DE REHABILITACION</t>
  </si>
  <si>
    <t>31120-8217 SERVICIOS GENERALES</t>
  </si>
  <si>
    <t>31120-8218 FESTEJOS ESPECIALES</t>
  </si>
  <si>
    <t>31120-8220 SERVICIO DE TAXI DE INCLUSION</t>
  </si>
  <si>
    <t>31120-8221 UNIDAD DE TRANSPORTE ADAPTADO</t>
  </si>
  <si>
    <t>31120-8222 GUANAJUATO UNIDO Y EN COMUNID</t>
  </si>
  <si>
    <t>31120-8223 ESPACIO DE DESARROLLO ADULTOS</t>
  </si>
  <si>
    <t>31120-8224 CANDADO VIAL</t>
  </si>
  <si>
    <t>31120-8225 UNIDAD DE TRANSPORTE PUBLICO</t>
  </si>
  <si>
    <t>31120-8226 COMUNICACIÓN SOCIAL</t>
  </si>
  <si>
    <t>31120-8227 TU VIVIENDA CON FUTURO</t>
  </si>
  <si>
    <t>31120-8228 COMEDOR PARA PERSONAS VULNERA</t>
  </si>
  <si>
    <t>Sistema para el Desarrollo Integral de la Familia DIF del Municipio de Salvatierra, Guanajuato
Estado Analítico del Ejercicio del Presupuesto de Egresos
Clasificación Administrativa
Del 1 de Enero al 31 de Diciembre de 2022</t>
  </si>
  <si>
    <t>Sistema para el Desarrollo Integral de la Familia DIF del Municipio de Salvatierra, Guanajuato
Estado Analítico del Ejercicio del Presupuesto de Egresos
Clasificación Administrativa (Poderes)
Del 1 de Enero al 31 de Diciembre de 2022</t>
  </si>
  <si>
    <t>Sistema para el Desarrollo Integral de la Familia DIF del Municipio de Salvatierra, Guanajuato
Estado Analítico del Ejercicio del Presupuesto de Egresos
Clasificación Administrativa (Sector Paraestatal)
Del 1 de Enero al 31 de Diciembre de 2022</t>
  </si>
  <si>
    <t>Sistema para el Desarrollo Integral de la Familia DIF del Municipio de Salvatierra, Guanajuato
Estado Analítico del Ejercicio del Presupuesto de Egresos
Clasificación Funcional (Finalidad y Función)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</si>
</sst>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2" fillId="0" borderId="5" xfId="0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4" fontId="2" fillId="0" borderId="14" xfId="0" applyNumberFormat="1" applyFont="1" applyBorder="1" applyProtection="1">
      <protection locked="0"/>
    </xf>
    <xf numFmtId="0" fontId="2" fillId="0" borderId="0" xfId="0" applyFont="1"/>
    <xf numFmtId="0" fontId="6" fillId="0" borderId="5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9" xfId="0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/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workbookViewId="0">
      <selection activeCell="M27" sqref="M27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36" t="s">
        <v>129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5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26" t="s">
        <v>59</v>
      </c>
      <c r="B5" s="4"/>
      <c r="C5" s="31">
        <f>SUM(C6:C12)</f>
        <v>5643727.7300000004</v>
      </c>
      <c r="D5" s="31">
        <f>SUM(D6:D12)</f>
        <v>172021.3</v>
      </c>
      <c r="E5" s="31">
        <f>C5+D5</f>
        <v>5815749.0300000003</v>
      </c>
      <c r="F5" s="31">
        <f>SUM(F6:F12)</f>
        <v>5484811.6799999997</v>
      </c>
      <c r="G5" s="31">
        <f>SUM(G6:G12)</f>
        <v>5484811.6799999997</v>
      </c>
      <c r="H5" s="31">
        <f>E5-F5</f>
        <v>330937.35000000056</v>
      </c>
    </row>
    <row r="6" spans="1:8" x14ac:dyDescent="0.2">
      <c r="A6" s="25">
        <v>1100</v>
      </c>
      <c r="B6" s="8" t="s">
        <v>68</v>
      </c>
      <c r="C6" s="10">
        <v>4589983.4400000004</v>
      </c>
      <c r="D6" s="10">
        <v>132919.29999999999</v>
      </c>
      <c r="E6" s="10">
        <f t="shared" ref="E6:E69" si="0">C6+D6</f>
        <v>4722902.74</v>
      </c>
      <c r="F6" s="10">
        <v>4543890.5599999996</v>
      </c>
      <c r="G6" s="10">
        <v>4543890.5599999996</v>
      </c>
      <c r="H6" s="10">
        <f t="shared" ref="H6:H69" si="1">E6-F6</f>
        <v>179012.18000000063</v>
      </c>
    </row>
    <row r="7" spans="1:8" x14ac:dyDescent="0.2">
      <c r="A7" s="25">
        <v>1200</v>
      </c>
      <c r="B7" s="8" t="s">
        <v>69</v>
      </c>
      <c r="C7" s="10">
        <v>0</v>
      </c>
      <c r="D7" s="10">
        <v>0</v>
      </c>
      <c r="E7" s="10">
        <f t="shared" si="0"/>
        <v>0</v>
      </c>
      <c r="F7" s="10">
        <v>0</v>
      </c>
      <c r="G7" s="10">
        <v>0</v>
      </c>
      <c r="H7" s="10">
        <f t="shared" si="1"/>
        <v>0</v>
      </c>
    </row>
    <row r="8" spans="1:8" x14ac:dyDescent="0.2">
      <c r="A8" s="25">
        <v>1300</v>
      </c>
      <c r="B8" s="8" t="s">
        <v>70</v>
      </c>
      <c r="C8" s="10">
        <v>730232.29</v>
      </c>
      <c r="D8" s="10">
        <v>-27119</v>
      </c>
      <c r="E8" s="10">
        <f t="shared" si="0"/>
        <v>703113.29</v>
      </c>
      <c r="F8" s="10">
        <v>678863.52</v>
      </c>
      <c r="G8" s="10">
        <v>678863.52</v>
      </c>
      <c r="H8" s="10">
        <f t="shared" si="1"/>
        <v>24249.770000000019</v>
      </c>
    </row>
    <row r="9" spans="1:8" x14ac:dyDescent="0.2">
      <c r="A9" s="25">
        <v>1400</v>
      </c>
      <c r="B9" s="8" t="s">
        <v>34</v>
      </c>
      <c r="C9" s="10">
        <v>0</v>
      </c>
      <c r="D9" s="10">
        <v>0</v>
      </c>
      <c r="E9" s="10">
        <f t="shared" si="0"/>
        <v>0</v>
      </c>
      <c r="F9" s="10">
        <v>0</v>
      </c>
      <c r="G9" s="10">
        <v>0</v>
      </c>
      <c r="H9" s="10">
        <f t="shared" si="1"/>
        <v>0</v>
      </c>
    </row>
    <row r="10" spans="1:8" x14ac:dyDescent="0.2">
      <c r="A10" s="25">
        <v>1500</v>
      </c>
      <c r="B10" s="8" t="s">
        <v>71</v>
      </c>
      <c r="C10" s="10">
        <v>86512</v>
      </c>
      <c r="D10" s="10">
        <v>71221</v>
      </c>
      <c r="E10" s="10">
        <f t="shared" si="0"/>
        <v>157733</v>
      </c>
      <c r="F10" s="10">
        <v>148057.60000000001</v>
      </c>
      <c r="G10" s="10">
        <v>148057.60000000001</v>
      </c>
      <c r="H10" s="10">
        <f t="shared" si="1"/>
        <v>9675.3999999999942</v>
      </c>
    </row>
    <row r="11" spans="1:8" x14ac:dyDescent="0.2">
      <c r="A11" s="25">
        <v>1600</v>
      </c>
      <c r="B11" s="8" t="s">
        <v>35</v>
      </c>
      <c r="C11" s="10">
        <v>0</v>
      </c>
      <c r="D11" s="10">
        <v>0</v>
      </c>
      <c r="E11" s="10">
        <f t="shared" si="0"/>
        <v>0</v>
      </c>
      <c r="F11" s="10">
        <v>0</v>
      </c>
      <c r="G11" s="10">
        <v>0</v>
      </c>
      <c r="H11" s="10">
        <f t="shared" si="1"/>
        <v>0</v>
      </c>
    </row>
    <row r="12" spans="1:8" x14ac:dyDescent="0.2">
      <c r="A12" s="25">
        <v>1700</v>
      </c>
      <c r="B12" s="8" t="s">
        <v>72</v>
      </c>
      <c r="C12" s="10">
        <v>237000</v>
      </c>
      <c r="D12" s="10">
        <v>-5000</v>
      </c>
      <c r="E12" s="10">
        <f t="shared" si="0"/>
        <v>232000</v>
      </c>
      <c r="F12" s="10">
        <v>114000</v>
      </c>
      <c r="G12" s="10">
        <v>114000</v>
      </c>
      <c r="H12" s="10">
        <f t="shared" si="1"/>
        <v>118000</v>
      </c>
    </row>
    <row r="13" spans="1:8" x14ac:dyDescent="0.2">
      <c r="A13" s="26" t="s">
        <v>60</v>
      </c>
      <c r="B13" s="4"/>
      <c r="C13" s="32">
        <f>SUM(C14:C22)</f>
        <v>1591250</v>
      </c>
      <c r="D13" s="32">
        <f>SUM(D14:D22)</f>
        <v>864833.07000000018</v>
      </c>
      <c r="E13" s="32">
        <f t="shared" si="0"/>
        <v>2456083.0700000003</v>
      </c>
      <c r="F13" s="32">
        <f>SUM(F14:F22)</f>
        <v>1593975.98</v>
      </c>
      <c r="G13" s="32">
        <f>SUM(G14:G22)</f>
        <v>1593975.98</v>
      </c>
      <c r="H13" s="32">
        <f t="shared" si="1"/>
        <v>862107.09000000032</v>
      </c>
    </row>
    <row r="14" spans="1:8" x14ac:dyDescent="0.2">
      <c r="A14" s="25">
        <v>2100</v>
      </c>
      <c r="B14" s="8" t="s">
        <v>73</v>
      </c>
      <c r="C14" s="10">
        <v>269750</v>
      </c>
      <c r="D14" s="10">
        <v>24315.18</v>
      </c>
      <c r="E14" s="10">
        <f t="shared" si="0"/>
        <v>294065.18</v>
      </c>
      <c r="F14" s="10">
        <v>204345.95</v>
      </c>
      <c r="G14" s="10">
        <v>204345.95</v>
      </c>
      <c r="H14" s="10">
        <f t="shared" si="1"/>
        <v>89719.229999999981</v>
      </c>
    </row>
    <row r="15" spans="1:8" x14ac:dyDescent="0.2">
      <c r="A15" s="25">
        <v>2200</v>
      </c>
      <c r="B15" s="8" t="s">
        <v>74</v>
      </c>
      <c r="C15" s="10">
        <v>780000</v>
      </c>
      <c r="D15" s="10">
        <v>-11700</v>
      </c>
      <c r="E15" s="10">
        <f t="shared" si="0"/>
        <v>768300</v>
      </c>
      <c r="F15" s="10">
        <v>125989.58</v>
      </c>
      <c r="G15" s="10">
        <v>125989.58</v>
      </c>
      <c r="H15" s="10">
        <f t="shared" si="1"/>
        <v>642310.42000000004</v>
      </c>
    </row>
    <row r="16" spans="1:8" x14ac:dyDescent="0.2">
      <c r="A16" s="25">
        <v>2300</v>
      </c>
      <c r="B16" s="8" t="s">
        <v>75</v>
      </c>
      <c r="C16" s="10">
        <v>0</v>
      </c>
      <c r="D16" s="10">
        <v>0</v>
      </c>
      <c r="E16" s="10">
        <f t="shared" si="0"/>
        <v>0</v>
      </c>
      <c r="F16" s="10">
        <v>0</v>
      </c>
      <c r="G16" s="10">
        <v>0</v>
      </c>
      <c r="H16" s="10">
        <f t="shared" si="1"/>
        <v>0</v>
      </c>
    </row>
    <row r="17" spans="1:8" x14ac:dyDescent="0.2">
      <c r="A17" s="25">
        <v>2400</v>
      </c>
      <c r="B17" s="8" t="s">
        <v>76</v>
      </c>
      <c r="C17" s="10">
        <v>22500</v>
      </c>
      <c r="D17" s="10">
        <v>807742.18</v>
      </c>
      <c r="E17" s="10">
        <f t="shared" si="0"/>
        <v>830242.18</v>
      </c>
      <c r="F17" s="10">
        <v>829318.54</v>
      </c>
      <c r="G17" s="10">
        <v>829318.54</v>
      </c>
      <c r="H17" s="10">
        <f t="shared" si="1"/>
        <v>923.64000000001397</v>
      </c>
    </row>
    <row r="18" spans="1:8" x14ac:dyDescent="0.2">
      <c r="A18" s="25">
        <v>2500</v>
      </c>
      <c r="B18" s="8" t="s">
        <v>77</v>
      </c>
      <c r="C18" s="10">
        <v>4500</v>
      </c>
      <c r="D18" s="10">
        <v>0</v>
      </c>
      <c r="E18" s="10">
        <f t="shared" si="0"/>
        <v>4500</v>
      </c>
      <c r="F18" s="10">
        <v>0</v>
      </c>
      <c r="G18" s="10">
        <v>0</v>
      </c>
      <c r="H18" s="10">
        <f t="shared" si="1"/>
        <v>4500</v>
      </c>
    </row>
    <row r="19" spans="1:8" x14ac:dyDescent="0.2">
      <c r="A19" s="25">
        <v>2600</v>
      </c>
      <c r="B19" s="8" t="s">
        <v>78</v>
      </c>
      <c r="C19" s="10">
        <v>414000</v>
      </c>
      <c r="D19" s="10">
        <v>107821.31</v>
      </c>
      <c r="E19" s="10">
        <f t="shared" si="0"/>
        <v>521821.31</v>
      </c>
      <c r="F19" s="10">
        <v>415950.53</v>
      </c>
      <c r="G19" s="10">
        <v>415950.53</v>
      </c>
      <c r="H19" s="10">
        <f t="shared" si="1"/>
        <v>105870.77999999997</v>
      </c>
    </row>
    <row r="20" spans="1:8" x14ac:dyDescent="0.2">
      <c r="A20" s="25">
        <v>2700</v>
      </c>
      <c r="B20" s="8" t="s">
        <v>79</v>
      </c>
      <c r="C20" s="10">
        <v>72000</v>
      </c>
      <c r="D20" s="10">
        <v>-67200</v>
      </c>
      <c r="E20" s="10">
        <f t="shared" si="0"/>
        <v>4800</v>
      </c>
      <c r="F20" s="10">
        <v>0</v>
      </c>
      <c r="G20" s="10">
        <v>0</v>
      </c>
      <c r="H20" s="10">
        <f t="shared" si="1"/>
        <v>4800</v>
      </c>
    </row>
    <row r="21" spans="1:8" x14ac:dyDescent="0.2">
      <c r="A21" s="25">
        <v>2800</v>
      </c>
      <c r="B21" s="8" t="s">
        <v>80</v>
      </c>
      <c r="C21" s="10">
        <v>0</v>
      </c>
      <c r="D21" s="10">
        <v>0</v>
      </c>
      <c r="E21" s="10">
        <f t="shared" si="0"/>
        <v>0</v>
      </c>
      <c r="F21" s="10">
        <v>0</v>
      </c>
      <c r="G21" s="10">
        <v>0</v>
      </c>
      <c r="H21" s="10">
        <f t="shared" si="1"/>
        <v>0</v>
      </c>
    </row>
    <row r="22" spans="1:8" x14ac:dyDescent="0.2">
      <c r="A22" s="25">
        <v>2900</v>
      </c>
      <c r="B22" s="8" t="s">
        <v>81</v>
      </c>
      <c r="C22" s="10">
        <v>28500</v>
      </c>
      <c r="D22" s="10">
        <v>3854.4</v>
      </c>
      <c r="E22" s="10">
        <f t="shared" si="0"/>
        <v>32354.400000000001</v>
      </c>
      <c r="F22" s="10">
        <v>18371.38</v>
      </c>
      <c r="G22" s="10">
        <v>18371.38</v>
      </c>
      <c r="H22" s="10">
        <f t="shared" si="1"/>
        <v>13983.02</v>
      </c>
    </row>
    <row r="23" spans="1:8" x14ac:dyDescent="0.2">
      <c r="A23" s="26" t="s">
        <v>61</v>
      </c>
      <c r="B23" s="4"/>
      <c r="C23" s="32">
        <f>SUM(C24:C32)</f>
        <v>986850.28</v>
      </c>
      <c r="D23" s="32">
        <f>SUM(D24:D32)</f>
        <v>-48782.369999999995</v>
      </c>
      <c r="E23" s="32">
        <f t="shared" si="0"/>
        <v>938067.91</v>
      </c>
      <c r="F23" s="32">
        <f>SUM(F24:F32)</f>
        <v>571458.44999999995</v>
      </c>
      <c r="G23" s="32">
        <f>SUM(G24:G32)</f>
        <v>571458.44999999995</v>
      </c>
      <c r="H23" s="32">
        <f t="shared" si="1"/>
        <v>366609.46000000008</v>
      </c>
    </row>
    <row r="24" spans="1:8" x14ac:dyDescent="0.2">
      <c r="A24" s="25">
        <v>3100</v>
      </c>
      <c r="B24" s="8" t="s">
        <v>82</v>
      </c>
      <c r="C24" s="10">
        <v>218850.28</v>
      </c>
      <c r="D24" s="10">
        <v>-28859</v>
      </c>
      <c r="E24" s="10">
        <f t="shared" si="0"/>
        <v>189991.28</v>
      </c>
      <c r="F24" s="10">
        <v>121661.23</v>
      </c>
      <c r="G24" s="10">
        <v>121661.23</v>
      </c>
      <c r="H24" s="10">
        <f t="shared" si="1"/>
        <v>68330.05</v>
      </c>
    </row>
    <row r="25" spans="1:8" x14ac:dyDescent="0.2">
      <c r="A25" s="25">
        <v>3200</v>
      </c>
      <c r="B25" s="8" t="s">
        <v>83</v>
      </c>
      <c r="C25" s="10">
        <v>38000</v>
      </c>
      <c r="D25" s="10">
        <v>-14344</v>
      </c>
      <c r="E25" s="10">
        <f t="shared" si="0"/>
        <v>23656</v>
      </c>
      <c r="F25" s="10">
        <v>3897.6</v>
      </c>
      <c r="G25" s="10">
        <v>3897.6</v>
      </c>
      <c r="H25" s="10">
        <f t="shared" si="1"/>
        <v>19758.400000000001</v>
      </c>
    </row>
    <row r="26" spans="1:8" x14ac:dyDescent="0.2">
      <c r="A26" s="25">
        <v>3300</v>
      </c>
      <c r="B26" s="8" t="s">
        <v>84</v>
      </c>
      <c r="C26" s="10">
        <v>89000</v>
      </c>
      <c r="D26" s="10">
        <v>-65103</v>
      </c>
      <c r="E26" s="10">
        <f t="shared" si="0"/>
        <v>23897</v>
      </c>
      <c r="F26" s="10">
        <v>11216.8</v>
      </c>
      <c r="G26" s="10">
        <v>11216.8</v>
      </c>
      <c r="H26" s="10">
        <f t="shared" si="1"/>
        <v>12680.2</v>
      </c>
    </row>
    <row r="27" spans="1:8" x14ac:dyDescent="0.2">
      <c r="A27" s="25">
        <v>3400</v>
      </c>
      <c r="B27" s="8" t="s">
        <v>85</v>
      </c>
      <c r="C27" s="10">
        <v>113000</v>
      </c>
      <c r="D27" s="10">
        <v>37693</v>
      </c>
      <c r="E27" s="10">
        <f t="shared" si="0"/>
        <v>150693</v>
      </c>
      <c r="F27" s="10">
        <v>70249.72</v>
      </c>
      <c r="G27" s="10">
        <v>70249.72</v>
      </c>
      <c r="H27" s="10">
        <f t="shared" si="1"/>
        <v>80443.28</v>
      </c>
    </row>
    <row r="28" spans="1:8" x14ac:dyDescent="0.2">
      <c r="A28" s="25">
        <v>3500</v>
      </c>
      <c r="B28" s="8" t="s">
        <v>86</v>
      </c>
      <c r="C28" s="10">
        <v>139676.29</v>
      </c>
      <c r="D28" s="10">
        <v>4200.45</v>
      </c>
      <c r="E28" s="10">
        <f t="shared" si="0"/>
        <v>143876.74000000002</v>
      </c>
      <c r="F28" s="10">
        <v>69940.2</v>
      </c>
      <c r="G28" s="10">
        <v>69940.2</v>
      </c>
      <c r="H28" s="10">
        <f t="shared" si="1"/>
        <v>73936.540000000023</v>
      </c>
    </row>
    <row r="29" spans="1:8" x14ac:dyDescent="0.2">
      <c r="A29" s="25">
        <v>3600</v>
      </c>
      <c r="B29" s="8" t="s">
        <v>87</v>
      </c>
      <c r="C29" s="10">
        <v>0</v>
      </c>
      <c r="D29" s="10">
        <v>0</v>
      </c>
      <c r="E29" s="10">
        <f t="shared" si="0"/>
        <v>0</v>
      </c>
      <c r="F29" s="10">
        <v>0</v>
      </c>
      <c r="G29" s="10">
        <v>0</v>
      </c>
      <c r="H29" s="10">
        <f t="shared" si="1"/>
        <v>0</v>
      </c>
    </row>
    <row r="30" spans="1:8" x14ac:dyDescent="0.2">
      <c r="A30" s="25">
        <v>3700</v>
      </c>
      <c r="B30" s="8" t="s">
        <v>88</v>
      </c>
      <c r="C30" s="10">
        <v>39500</v>
      </c>
      <c r="D30" s="10">
        <v>-14790</v>
      </c>
      <c r="E30" s="10">
        <f t="shared" si="0"/>
        <v>24710</v>
      </c>
      <c r="F30" s="10">
        <v>5892</v>
      </c>
      <c r="G30" s="10">
        <v>5892</v>
      </c>
      <c r="H30" s="10">
        <f t="shared" si="1"/>
        <v>18818</v>
      </c>
    </row>
    <row r="31" spans="1:8" x14ac:dyDescent="0.2">
      <c r="A31" s="25">
        <v>3800</v>
      </c>
      <c r="B31" s="8" t="s">
        <v>89</v>
      </c>
      <c r="C31" s="10">
        <v>149000</v>
      </c>
      <c r="D31" s="10">
        <v>-560.62</v>
      </c>
      <c r="E31" s="10">
        <f t="shared" si="0"/>
        <v>148439.38</v>
      </c>
      <c r="F31" s="10">
        <v>119363.14</v>
      </c>
      <c r="G31" s="10">
        <v>119363.14</v>
      </c>
      <c r="H31" s="10">
        <f t="shared" si="1"/>
        <v>29076.240000000005</v>
      </c>
    </row>
    <row r="32" spans="1:8" x14ac:dyDescent="0.2">
      <c r="A32" s="25">
        <v>3900</v>
      </c>
      <c r="B32" s="8" t="s">
        <v>18</v>
      </c>
      <c r="C32" s="10">
        <v>199823.71</v>
      </c>
      <c r="D32" s="10">
        <v>32980.800000000003</v>
      </c>
      <c r="E32" s="10">
        <f t="shared" si="0"/>
        <v>232804.51</v>
      </c>
      <c r="F32" s="10">
        <v>169237.76000000001</v>
      </c>
      <c r="G32" s="10">
        <v>169237.76000000001</v>
      </c>
      <c r="H32" s="10">
        <f t="shared" si="1"/>
        <v>63566.75</v>
      </c>
    </row>
    <row r="33" spans="1:8" x14ac:dyDescent="0.2">
      <c r="A33" s="26" t="s">
        <v>62</v>
      </c>
      <c r="B33" s="4"/>
      <c r="C33" s="32">
        <f>SUM(C34:C42)</f>
        <v>2356969.9900000002</v>
      </c>
      <c r="D33" s="32">
        <f>SUM(D34:D42)</f>
        <v>-178252</v>
      </c>
      <c r="E33" s="32">
        <f t="shared" si="0"/>
        <v>2178717.9900000002</v>
      </c>
      <c r="F33" s="32">
        <f>SUM(F34:F42)</f>
        <v>955066.8600000001</v>
      </c>
      <c r="G33" s="32">
        <f>SUM(G34:G42)</f>
        <v>955066.8600000001</v>
      </c>
      <c r="H33" s="32">
        <f t="shared" si="1"/>
        <v>1223651.1300000001</v>
      </c>
    </row>
    <row r="34" spans="1:8" x14ac:dyDescent="0.2">
      <c r="A34" s="25">
        <v>4100</v>
      </c>
      <c r="B34" s="8" t="s">
        <v>90</v>
      </c>
      <c r="C34" s="10">
        <v>0</v>
      </c>
      <c r="D34" s="10">
        <v>0</v>
      </c>
      <c r="E34" s="10">
        <f t="shared" si="0"/>
        <v>0</v>
      </c>
      <c r="F34" s="10">
        <v>0</v>
      </c>
      <c r="G34" s="10">
        <v>0</v>
      </c>
      <c r="H34" s="10">
        <f t="shared" si="1"/>
        <v>0</v>
      </c>
    </row>
    <row r="35" spans="1:8" x14ac:dyDescent="0.2">
      <c r="A35" s="25">
        <v>4200</v>
      </c>
      <c r="B35" s="8" t="s">
        <v>91</v>
      </c>
      <c r="C35" s="10">
        <v>0</v>
      </c>
      <c r="D35" s="10">
        <v>0</v>
      </c>
      <c r="E35" s="10">
        <f t="shared" si="0"/>
        <v>0</v>
      </c>
      <c r="F35" s="10">
        <v>0</v>
      </c>
      <c r="G35" s="10">
        <v>0</v>
      </c>
      <c r="H35" s="10">
        <f t="shared" si="1"/>
        <v>0</v>
      </c>
    </row>
    <row r="36" spans="1:8" x14ac:dyDescent="0.2">
      <c r="A36" s="25">
        <v>4300</v>
      </c>
      <c r="B36" s="8" t="s">
        <v>92</v>
      </c>
      <c r="C36" s="10">
        <v>900000</v>
      </c>
      <c r="D36" s="10">
        <v>0</v>
      </c>
      <c r="E36" s="10">
        <f t="shared" si="0"/>
        <v>900000</v>
      </c>
      <c r="F36" s="10">
        <v>0</v>
      </c>
      <c r="G36" s="10">
        <v>0</v>
      </c>
      <c r="H36" s="10">
        <f t="shared" si="1"/>
        <v>900000</v>
      </c>
    </row>
    <row r="37" spans="1:8" x14ac:dyDescent="0.2">
      <c r="A37" s="25">
        <v>4400</v>
      </c>
      <c r="B37" s="8" t="s">
        <v>93</v>
      </c>
      <c r="C37" s="10">
        <v>774676.66</v>
      </c>
      <c r="D37" s="10">
        <v>-141730</v>
      </c>
      <c r="E37" s="10">
        <f t="shared" si="0"/>
        <v>632946.66</v>
      </c>
      <c r="F37" s="10">
        <v>310088.06</v>
      </c>
      <c r="G37" s="10">
        <v>310088.06</v>
      </c>
      <c r="H37" s="10">
        <f t="shared" si="1"/>
        <v>322858.60000000003</v>
      </c>
    </row>
    <row r="38" spans="1:8" x14ac:dyDescent="0.2">
      <c r="A38" s="25">
        <v>4500</v>
      </c>
      <c r="B38" s="8" t="s">
        <v>40</v>
      </c>
      <c r="C38" s="10">
        <v>682293.33</v>
      </c>
      <c r="D38" s="10">
        <v>-36522</v>
      </c>
      <c r="E38" s="10">
        <f t="shared" si="0"/>
        <v>645771.32999999996</v>
      </c>
      <c r="F38" s="10">
        <v>644978.80000000005</v>
      </c>
      <c r="G38" s="10">
        <v>644978.80000000005</v>
      </c>
      <c r="H38" s="10">
        <f t="shared" si="1"/>
        <v>792.52999999991152</v>
      </c>
    </row>
    <row r="39" spans="1:8" x14ac:dyDescent="0.2">
      <c r="A39" s="25">
        <v>4600</v>
      </c>
      <c r="B39" s="8" t="s">
        <v>94</v>
      </c>
      <c r="C39" s="10">
        <v>0</v>
      </c>
      <c r="D39" s="10">
        <v>0</v>
      </c>
      <c r="E39" s="10">
        <f t="shared" si="0"/>
        <v>0</v>
      </c>
      <c r="F39" s="10">
        <v>0</v>
      </c>
      <c r="G39" s="10">
        <v>0</v>
      </c>
      <c r="H39" s="10">
        <f t="shared" si="1"/>
        <v>0</v>
      </c>
    </row>
    <row r="40" spans="1:8" x14ac:dyDescent="0.2">
      <c r="A40" s="25">
        <v>4700</v>
      </c>
      <c r="B40" s="8" t="s">
        <v>95</v>
      </c>
      <c r="C40" s="10">
        <v>0</v>
      </c>
      <c r="D40" s="10">
        <v>0</v>
      </c>
      <c r="E40" s="10">
        <f t="shared" si="0"/>
        <v>0</v>
      </c>
      <c r="F40" s="10">
        <v>0</v>
      </c>
      <c r="G40" s="10">
        <v>0</v>
      </c>
      <c r="H40" s="10">
        <f t="shared" si="1"/>
        <v>0</v>
      </c>
    </row>
    <row r="41" spans="1:8" x14ac:dyDescent="0.2">
      <c r="A41" s="25">
        <v>4800</v>
      </c>
      <c r="B41" s="8" t="s">
        <v>36</v>
      </c>
      <c r="C41" s="10">
        <v>0</v>
      </c>
      <c r="D41" s="10">
        <v>0</v>
      </c>
      <c r="E41" s="10">
        <f t="shared" si="0"/>
        <v>0</v>
      </c>
      <c r="F41" s="10">
        <v>0</v>
      </c>
      <c r="G41" s="10">
        <v>0</v>
      </c>
      <c r="H41" s="10">
        <f t="shared" si="1"/>
        <v>0</v>
      </c>
    </row>
    <row r="42" spans="1:8" x14ac:dyDescent="0.2">
      <c r="A42" s="25">
        <v>4900</v>
      </c>
      <c r="B42" s="8" t="s">
        <v>96</v>
      </c>
      <c r="C42" s="10">
        <v>0</v>
      </c>
      <c r="D42" s="10">
        <v>0</v>
      </c>
      <c r="E42" s="10">
        <f t="shared" si="0"/>
        <v>0</v>
      </c>
      <c r="F42" s="10">
        <v>0</v>
      </c>
      <c r="G42" s="10">
        <v>0</v>
      </c>
      <c r="H42" s="10">
        <f t="shared" si="1"/>
        <v>0</v>
      </c>
    </row>
    <row r="43" spans="1:8" x14ac:dyDescent="0.2">
      <c r="A43" s="26" t="s">
        <v>63</v>
      </c>
      <c r="B43" s="4"/>
      <c r="C43" s="32">
        <f>SUM(C44:C52)</f>
        <v>49750</v>
      </c>
      <c r="D43" s="32">
        <f>SUM(D44:D52)</f>
        <v>-9820</v>
      </c>
      <c r="E43" s="32">
        <f t="shared" si="0"/>
        <v>39930</v>
      </c>
      <c r="F43" s="32">
        <f>SUM(F44:F52)</f>
        <v>13680</v>
      </c>
      <c r="G43" s="32">
        <f>SUM(G44:G52)</f>
        <v>13680</v>
      </c>
      <c r="H43" s="32">
        <f t="shared" si="1"/>
        <v>26250</v>
      </c>
    </row>
    <row r="44" spans="1:8" x14ac:dyDescent="0.2">
      <c r="A44" s="25">
        <v>5100</v>
      </c>
      <c r="B44" s="8" t="s">
        <v>97</v>
      </c>
      <c r="C44" s="10">
        <v>41750</v>
      </c>
      <c r="D44" s="10">
        <v>-22000</v>
      </c>
      <c r="E44" s="10">
        <f t="shared" si="0"/>
        <v>19750</v>
      </c>
      <c r="F44" s="10">
        <v>1500</v>
      </c>
      <c r="G44" s="10">
        <v>1500</v>
      </c>
      <c r="H44" s="10">
        <f t="shared" si="1"/>
        <v>18250</v>
      </c>
    </row>
    <row r="45" spans="1:8" x14ac:dyDescent="0.2">
      <c r="A45" s="25">
        <v>5200</v>
      </c>
      <c r="B45" s="8" t="s">
        <v>98</v>
      </c>
      <c r="C45" s="10">
        <v>0</v>
      </c>
      <c r="D45" s="10">
        <v>12180</v>
      </c>
      <c r="E45" s="10">
        <f t="shared" si="0"/>
        <v>12180</v>
      </c>
      <c r="F45" s="10">
        <v>12180</v>
      </c>
      <c r="G45" s="10">
        <v>12180</v>
      </c>
      <c r="H45" s="10">
        <f t="shared" si="1"/>
        <v>0</v>
      </c>
    </row>
    <row r="46" spans="1:8" x14ac:dyDescent="0.2">
      <c r="A46" s="25">
        <v>5300</v>
      </c>
      <c r="B46" s="8" t="s">
        <v>99</v>
      </c>
      <c r="C46" s="10">
        <v>0</v>
      </c>
      <c r="D46" s="10">
        <v>0</v>
      </c>
      <c r="E46" s="10">
        <f t="shared" si="0"/>
        <v>0</v>
      </c>
      <c r="F46" s="10">
        <v>0</v>
      </c>
      <c r="G46" s="10">
        <v>0</v>
      </c>
      <c r="H46" s="10">
        <f t="shared" si="1"/>
        <v>0</v>
      </c>
    </row>
    <row r="47" spans="1:8" x14ac:dyDescent="0.2">
      <c r="A47" s="25">
        <v>5400</v>
      </c>
      <c r="B47" s="8" t="s">
        <v>100</v>
      </c>
      <c r="C47" s="10">
        <v>0</v>
      </c>
      <c r="D47" s="10">
        <v>0</v>
      </c>
      <c r="E47" s="10">
        <f t="shared" si="0"/>
        <v>0</v>
      </c>
      <c r="F47" s="10">
        <v>0</v>
      </c>
      <c r="G47" s="10">
        <v>0</v>
      </c>
      <c r="H47" s="10">
        <f t="shared" si="1"/>
        <v>0</v>
      </c>
    </row>
    <row r="48" spans="1:8" x14ac:dyDescent="0.2">
      <c r="A48" s="25">
        <v>5500</v>
      </c>
      <c r="B48" s="8" t="s">
        <v>101</v>
      </c>
      <c r="C48" s="10">
        <v>0</v>
      </c>
      <c r="D48" s="10">
        <v>0</v>
      </c>
      <c r="E48" s="10">
        <f t="shared" si="0"/>
        <v>0</v>
      </c>
      <c r="F48" s="10">
        <v>0</v>
      </c>
      <c r="G48" s="10">
        <v>0</v>
      </c>
      <c r="H48" s="10">
        <f t="shared" si="1"/>
        <v>0</v>
      </c>
    </row>
    <row r="49" spans="1:8" x14ac:dyDescent="0.2">
      <c r="A49" s="25">
        <v>5600</v>
      </c>
      <c r="B49" s="8" t="s">
        <v>102</v>
      </c>
      <c r="C49" s="10">
        <v>8000</v>
      </c>
      <c r="D49" s="10">
        <v>0</v>
      </c>
      <c r="E49" s="10">
        <f t="shared" si="0"/>
        <v>8000</v>
      </c>
      <c r="F49" s="10">
        <v>0</v>
      </c>
      <c r="G49" s="10">
        <v>0</v>
      </c>
      <c r="H49" s="10">
        <f t="shared" si="1"/>
        <v>8000</v>
      </c>
    </row>
    <row r="50" spans="1:8" x14ac:dyDescent="0.2">
      <c r="A50" s="25">
        <v>5700</v>
      </c>
      <c r="B50" s="8" t="s">
        <v>103</v>
      </c>
      <c r="C50" s="10">
        <v>0</v>
      </c>
      <c r="D50" s="10">
        <v>0</v>
      </c>
      <c r="E50" s="10">
        <f t="shared" si="0"/>
        <v>0</v>
      </c>
      <c r="F50" s="10">
        <v>0</v>
      </c>
      <c r="G50" s="10">
        <v>0</v>
      </c>
      <c r="H50" s="10">
        <f t="shared" si="1"/>
        <v>0</v>
      </c>
    </row>
    <row r="51" spans="1:8" x14ac:dyDescent="0.2">
      <c r="A51" s="25">
        <v>5800</v>
      </c>
      <c r="B51" s="8" t="s">
        <v>104</v>
      </c>
      <c r="C51" s="10">
        <v>0</v>
      </c>
      <c r="D51" s="10">
        <v>0</v>
      </c>
      <c r="E51" s="10">
        <f t="shared" si="0"/>
        <v>0</v>
      </c>
      <c r="F51" s="10">
        <v>0</v>
      </c>
      <c r="G51" s="10">
        <v>0</v>
      </c>
      <c r="H51" s="10">
        <f t="shared" si="1"/>
        <v>0</v>
      </c>
    </row>
    <row r="52" spans="1:8" x14ac:dyDescent="0.2">
      <c r="A52" s="25">
        <v>5900</v>
      </c>
      <c r="B52" s="8" t="s">
        <v>105</v>
      </c>
      <c r="C52" s="10">
        <v>0</v>
      </c>
      <c r="D52" s="10">
        <v>0</v>
      </c>
      <c r="E52" s="10">
        <f t="shared" si="0"/>
        <v>0</v>
      </c>
      <c r="F52" s="10">
        <v>0</v>
      </c>
      <c r="G52" s="10">
        <v>0</v>
      </c>
      <c r="H52" s="10">
        <f t="shared" si="1"/>
        <v>0</v>
      </c>
    </row>
    <row r="53" spans="1:8" x14ac:dyDescent="0.2">
      <c r="A53" s="26" t="s">
        <v>64</v>
      </c>
      <c r="B53" s="4"/>
      <c r="C53" s="32">
        <f>SUM(C54:C56)</f>
        <v>0</v>
      </c>
      <c r="D53" s="32">
        <f>SUM(D54:D56)</f>
        <v>0</v>
      </c>
      <c r="E53" s="32">
        <f t="shared" si="0"/>
        <v>0</v>
      </c>
      <c r="F53" s="32">
        <f>SUM(F54:F56)</f>
        <v>0</v>
      </c>
      <c r="G53" s="32">
        <f>SUM(G54:G56)</f>
        <v>0</v>
      </c>
      <c r="H53" s="32">
        <f t="shared" si="1"/>
        <v>0</v>
      </c>
    </row>
    <row r="54" spans="1:8" x14ac:dyDescent="0.2">
      <c r="A54" s="25">
        <v>6100</v>
      </c>
      <c r="B54" s="8" t="s">
        <v>106</v>
      </c>
      <c r="C54" s="10">
        <v>0</v>
      </c>
      <c r="D54" s="10">
        <v>0</v>
      </c>
      <c r="E54" s="10">
        <f t="shared" si="0"/>
        <v>0</v>
      </c>
      <c r="F54" s="10">
        <v>0</v>
      </c>
      <c r="G54" s="10">
        <v>0</v>
      </c>
      <c r="H54" s="10">
        <f t="shared" si="1"/>
        <v>0</v>
      </c>
    </row>
    <row r="55" spans="1:8" x14ac:dyDescent="0.2">
      <c r="A55" s="25">
        <v>6200</v>
      </c>
      <c r="B55" s="8" t="s">
        <v>107</v>
      </c>
      <c r="C55" s="10">
        <v>0</v>
      </c>
      <c r="D55" s="10">
        <v>0</v>
      </c>
      <c r="E55" s="10">
        <f t="shared" si="0"/>
        <v>0</v>
      </c>
      <c r="F55" s="10">
        <v>0</v>
      </c>
      <c r="G55" s="10">
        <v>0</v>
      </c>
      <c r="H55" s="10">
        <f t="shared" si="1"/>
        <v>0</v>
      </c>
    </row>
    <row r="56" spans="1:8" x14ac:dyDescent="0.2">
      <c r="A56" s="25">
        <v>6300</v>
      </c>
      <c r="B56" s="8" t="s">
        <v>108</v>
      </c>
      <c r="C56" s="10">
        <v>0</v>
      </c>
      <c r="D56" s="10">
        <v>0</v>
      </c>
      <c r="E56" s="10">
        <f t="shared" si="0"/>
        <v>0</v>
      </c>
      <c r="F56" s="10">
        <v>0</v>
      </c>
      <c r="G56" s="10">
        <v>0</v>
      </c>
      <c r="H56" s="10">
        <f t="shared" si="1"/>
        <v>0</v>
      </c>
    </row>
    <row r="57" spans="1:8" x14ac:dyDescent="0.2">
      <c r="A57" s="26" t="s">
        <v>65</v>
      </c>
      <c r="B57" s="4"/>
      <c r="C57" s="32">
        <f>SUM(C58:C64)</f>
        <v>0</v>
      </c>
      <c r="D57" s="32">
        <f>SUM(D58:D64)</f>
        <v>0</v>
      </c>
      <c r="E57" s="32">
        <f t="shared" si="0"/>
        <v>0</v>
      </c>
      <c r="F57" s="32">
        <f>SUM(F58:F64)</f>
        <v>0</v>
      </c>
      <c r="G57" s="32">
        <f>SUM(G58:G64)</f>
        <v>0</v>
      </c>
      <c r="H57" s="32">
        <f t="shared" si="1"/>
        <v>0</v>
      </c>
    </row>
    <row r="58" spans="1:8" x14ac:dyDescent="0.2">
      <c r="A58" s="25">
        <v>7100</v>
      </c>
      <c r="B58" s="8" t="s">
        <v>109</v>
      </c>
      <c r="C58" s="10">
        <v>0</v>
      </c>
      <c r="D58" s="10">
        <v>0</v>
      </c>
      <c r="E58" s="10">
        <f t="shared" si="0"/>
        <v>0</v>
      </c>
      <c r="F58" s="10">
        <v>0</v>
      </c>
      <c r="G58" s="10">
        <v>0</v>
      </c>
      <c r="H58" s="10">
        <f t="shared" si="1"/>
        <v>0</v>
      </c>
    </row>
    <row r="59" spans="1:8" x14ac:dyDescent="0.2">
      <c r="A59" s="25">
        <v>7200</v>
      </c>
      <c r="B59" s="8" t="s">
        <v>110</v>
      </c>
      <c r="C59" s="10">
        <v>0</v>
      </c>
      <c r="D59" s="10">
        <v>0</v>
      </c>
      <c r="E59" s="10">
        <f t="shared" si="0"/>
        <v>0</v>
      </c>
      <c r="F59" s="10">
        <v>0</v>
      </c>
      <c r="G59" s="10">
        <v>0</v>
      </c>
      <c r="H59" s="10">
        <f t="shared" si="1"/>
        <v>0</v>
      </c>
    </row>
    <row r="60" spans="1:8" x14ac:dyDescent="0.2">
      <c r="A60" s="25">
        <v>7300</v>
      </c>
      <c r="B60" s="8" t="s">
        <v>111</v>
      </c>
      <c r="C60" s="10">
        <v>0</v>
      </c>
      <c r="D60" s="10">
        <v>0</v>
      </c>
      <c r="E60" s="10">
        <f t="shared" si="0"/>
        <v>0</v>
      </c>
      <c r="F60" s="10">
        <v>0</v>
      </c>
      <c r="G60" s="10">
        <v>0</v>
      </c>
      <c r="H60" s="10">
        <f t="shared" si="1"/>
        <v>0</v>
      </c>
    </row>
    <row r="61" spans="1:8" x14ac:dyDescent="0.2">
      <c r="A61" s="25">
        <v>7400</v>
      </c>
      <c r="B61" s="8" t="s">
        <v>112</v>
      </c>
      <c r="C61" s="10">
        <v>0</v>
      </c>
      <c r="D61" s="10">
        <v>0</v>
      </c>
      <c r="E61" s="10">
        <f t="shared" si="0"/>
        <v>0</v>
      </c>
      <c r="F61" s="10">
        <v>0</v>
      </c>
      <c r="G61" s="10">
        <v>0</v>
      </c>
      <c r="H61" s="10">
        <f t="shared" si="1"/>
        <v>0</v>
      </c>
    </row>
    <row r="62" spans="1:8" x14ac:dyDescent="0.2">
      <c r="A62" s="25">
        <v>7500</v>
      </c>
      <c r="B62" s="8" t="s">
        <v>113</v>
      </c>
      <c r="C62" s="10">
        <v>0</v>
      </c>
      <c r="D62" s="10">
        <v>0</v>
      </c>
      <c r="E62" s="10">
        <f t="shared" si="0"/>
        <v>0</v>
      </c>
      <c r="F62" s="10">
        <v>0</v>
      </c>
      <c r="G62" s="10">
        <v>0</v>
      </c>
      <c r="H62" s="10">
        <f t="shared" si="1"/>
        <v>0</v>
      </c>
    </row>
    <row r="63" spans="1:8" x14ac:dyDescent="0.2">
      <c r="A63" s="25">
        <v>7600</v>
      </c>
      <c r="B63" s="8" t="s">
        <v>114</v>
      </c>
      <c r="C63" s="10">
        <v>0</v>
      </c>
      <c r="D63" s="10">
        <v>0</v>
      </c>
      <c r="E63" s="10">
        <f t="shared" si="0"/>
        <v>0</v>
      </c>
      <c r="F63" s="10">
        <v>0</v>
      </c>
      <c r="G63" s="10">
        <v>0</v>
      </c>
      <c r="H63" s="10">
        <f t="shared" si="1"/>
        <v>0</v>
      </c>
    </row>
    <row r="64" spans="1:8" x14ac:dyDescent="0.2">
      <c r="A64" s="25">
        <v>7900</v>
      </c>
      <c r="B64" s="8" t="s">
        <v>115</v>
      </c>
      <c r="C64" s="10">
        <v>0</v>
      </c>
      <c r="D64" s="10">
        <v>0</v>
      </c>
      <c r="E64" s="10">
        <f t="shared" si="0"/>
        <v>0</v>
      </c>
      <c r="F64" s="10">
        <v>0</v>
      </c>
      <c r="G64" s="10">
        <v>0</v>
      </c>
      <c r="H64" s="10">
        <f t="shared" si="1"/>
        <v>0</v>
      </c>
    </row>
    <row r="65" spans="1:8" x14ac:dyDescent="0.2">
      <c r="A65" s="26" t="s">
        <v>66</v>
      </c>
      <c r="B65" s="4"/>
      <c r="C65" s="32">
        <f>SUM(C66:C68)</f>
        <v>0</v>
      </c>
      <c r="D65" s="32">
        <f>SUM(D66:D68)</f>
        <v>0</v>
      </c>
      <c r="E65" s="32">
        <f t="shared" si="0"/>
        <v>0</v>
      </c>
      <c r="F65" s="32">
        <f>SUM(F66:F68)</f>
        <v>0</v>
      </c>
      <c r="G65" s="32">
        <f>SUM(G66:G68)</f>
        <v>0</v>
      </c>
      <c r="H65" s="32">
        <f t="shared" si="1"/>
        <v>0</v>
      </c>
    </row>
    <row r="66" spans="1:8" x14ac:dyDescent="0.2">
      <c r="A66" s="25">
        <v>8100</v>
      </c>
      <c r="B66" s="8" t="s">
        <v>37</v>
      </c>
      <c r="C66" s="10">
        <v>0</v>
      </c>
      <c r="D66" s="10">
        <v>0</v>
      </c>
      <c r="E66" s="10">
        <f t="shared" si="0"/>
        <v>0</v>
      </c>
      <c r="F66" s="10">
        <v>0</v>
      </c>
      <c r="G66" s="10">
        <v>0</v>
      </c>
      <c r="H66" s="10">
        <f t="shared" si="1"/>
        <v>0</v>
      </c>
    </row>
    <row r="67" spans="1:8" x14ac:dyDescent="0.2">
      <c r="A67" s="25">
        <v>8300</v>
      </c>
      <c r="B67" s="8" t="s">
        <v>38</v>
      </c>
      <c r="C67" s="10">
        <v>0</v>
      </c>
      <c r="D67" s="10">
        <v>0</v>
      </c>
      <c r="E67" s="10">
        <f t="shared" si="0"/>
        <v>0</v>
      </c>
      <c r="F67" s="10">
        <v>0</v>
      </c>
      <c r="G67" s="10">
        <v>0</v>
      </c>
      <c r="H67" s="10">
        <f t="shared" si="1"/>
        <v>0</v>
      </c>
    </row>
    <row r="68" spans="1:8" x14ac:dyDescent="0.2">
      <c r="A68" s="25">
        <v>8500</v>
      </c>
      <c r="B68" s="8" t="s">
        <v>39</v>
      </c>
      <c r="C68" s="10">
        <v>0</v>
      </c>
      <c r="D68" s="10">
        <v>0</v>
      </c>
      <c r="E68" s="10">
        <f t="shared" si="0"/>
        <v>0</v>
      </c>
      <c r="F68" s="10">
        <v>0</v>
      </c>
      <c r="G68" s="10">
        <v>0</v>
      </c>
      <c r="H68" s="10">
        <f t="shared" si="1"/>
        <v>0</v>
      </c>
    </row>
    <row r="69" spans="1:8" x14ac:dyDescent="0.2">
      <c r="A69" s="26" t="s">
        <v>67</v>
      </c>
      <c r="B69" s="4"/>
      <c r="C69" s="32">
        <f>SUM(C70:C76)</f>
        <v>0</v>
      </c>
      <c r="D69" s="32">
        <f>SUM(D70:D76)</f>
        <v>0</v>
      </c>
      <c r="E69" s="32">
        <f t="shared" si="0"/>
        <v>0</v>
      </c>
      <c r="F69" s="32">
        <f>SUM(F70:F76)</f>
        <v>0</v>
      </c>
      <c r="G69" s="32">
        <f>SUM(G70:G76)</f>
        <v>0</v>
      </c>
      <c r="H69" s="32">
        <f t="shared" si="1"/>
        <v>0</v>
      </c>
    </row>
    <row r="70" spans="1:8" x14ac:dyDescent="0.2">
      <c r="A70" s="25">
        <v>9100</v>
      </c>
      <c r="B70" s="8" t="s">
        <v>116</v>
      </c>
      <c r="C70" s="10">
        <v>0</v>
      </c>
      <c r="D70" s="10">
        <v>0</v>
      </c>
      <c r="E70" s="10">
        <f t="shared" ref="E70:E76" si="2">C70+D70</f>
        <v>0</v>
      </c>
      <c r="F70" s="10">
        <v>0</v>
      </c>
      <c r="G70" s="10">
        <v>0</v>
      </c>
      <c r="H70" s="10">
        <f t="shared" ref="H70:H76" si="3">E70-F70</f>
        <v>0</v>
      </c>
    </row>
    <row r="71" spans="1:8" x14ac:dyDescent="0.2">
      <c r="A71" s="25">
        <v>9200</v>
      </c>
      <c r="B71" s="8" t="s">
        <v>117</v>
      </c>
      <c r="C71" s="10">
        <v>0</v>
      </c>
      <c r="D71" s="10">
        <v>0</v>
      </c>
      <c r="E71" s="10">
        <f t="shared" si="2"/>
        <v>0</v>
      </c>
      <c r="F71" s="10">
        <v>0</v>
      </c>
      <c r="G71" s="10">
        <v>0</v>
      </c>
      <c r="H71" s="10">
        <f t="shared" si="3"/>
        <v>0</v>
      </c>
    </row>
    <row r="72" spans="1:8" x14ac:dyDescent="0.2">
      <c r="A72" s="25">
        <v>9300</v>
      </c>
      <c r="B72" s="8" t="s">
        <v>118</v>
      </c>
      <c r="C72" s="10">
        <v>0</v>
      </c>
      <c r="D72" s="10">
        <v>0</v>
      </c>
      <c r="E72" s="10">
        <f t="shared" si="2"/>
        <v>0</v>
      </c>
      <c r="F72" s="10">
        <v>0</v>
      </c>
      <c r="G72" s="10">
        <v>0</v>
      </c>
      <c r="H72" s="10">
        <f t="shared" si="3"/>
        <v>0</v>
      </c>
    </row>
    <row r="73" spans="1:8" x14ac:dyDescent="0.2">
      <c r="A73" s="25">
        <v>9400</v>
      </c>
      <c r="B73" s="8" t="s">
        <v>119</v>
      </c>
      <c r="C73" s="10">
        <v>0</v>
      </c>
      <c r="D73" s="10">
        <v>0</v>
      </c>
      <c r="E73" s="10">
        <f t="shared" si="2"/>
        <v>0</v>
      </c>
      <c r="F73" s="10">
        <v>0</v>
      </c>
      <c r="G73" s="10">
        <v>0</v>
      </c>
      <c r="H73" s="10">
        <f t="shared" si="3"/>
        <v>0</v>
      </c>
    </row>
    <row r="74" spans="1:8" x14ac:dyDescent="0.2">
      <c r="A74" s="25">
        <v>9500</v>
      </c>
      <c r="B74" s="8" t="s">
        <v>120</v>
      </c>
      <c r="C74" s="10">
        <v>0</v>
      </c>
      <c r="D74" s="10">
        <v>0</v>
      </c>
      <c r="E74" s="10">
        <f t="shared" si="2"/>
        <v>0</v>
      </c>
      <c r="F74" s="10">
        <v>0</v>
      </c>
      <c r="G74" s="10">
        <v>0</v>
      </c>
      <c r="H74" s="10">
        <f t="shared" si="3"/>
        <v>0</v>
      </c>
    </row>
    <row r="75" spans="1:8" x14ac:dyDescent="0.2">
      <c r="A75" s="25">
        <v>9600</v>
      </c>
      <c r="B75" s="8" t="s">
        <v>121</v>
      </c>
      <c r="C75" s="10">
        <v>0</v>
      </c>
      <c r="D75" s="10">
        <v>0</v>
      </c>
      <c r="E75" s="10">
        <f t="shared" si="2"/>
        <v>0</v>
      </c>
      <c r="F75" s="10">
        <v>0</v>
      </c>
      <c r="G75" s="10">
        <v>0</v>
      </c>
      <c r="H75" s="10">
        <f t="shared" si="3"/>
        <v>0</v>
      </c>
    </row>
    <row r="76" spans="1:8" x14ac:dyDescent="0.2">
      <c r="A76" s="29">
        <v>9900</v>
      </c>
      <c r="B76" s="9" t="s">
        <v>122</v>
      </c>
      <c r="C76" s="33">
        <v>0</v>
      </c>
      <c r="D76" s="33">
        <v>0</v>
      </c>
      <c r="E76" s="33">
        <f t="shared" si="2"/>
        <v>0</v>
      </c>
      <c r="F76" s="33">
        <v>0</v>
      </c>
      <c r="G76" s="33">
        <v>0</v>
      </c>
      <c r="H76" s="33">
        <f t="shared" si="3"/>
        <v>0</v>
      </c>
    </row>
    <row r="77" spans="1:8" x14ac:dyDescent="0.2">
      <c r="A77" s="5"/>
      <c r="B77" s="27" t="s">
        <v>51</v>
      </c>
      <c r="C77" s="34">
        <f t="shared" ref="C77:H77" si="4">SUM(C5+C13+C23+C33+C43+C53+C57+C65+C69)</f>
        <v>10628548</v>
      </c>
      <c r="D77" s="34">
        <f t="shared" si="4"/>
        <v>800000.00000000012</v>
      </c>
      <c r="E77" s="34">
        <f t="shared" si="4"/>
        <v>11428548</v>
      </c>
      <c r="F77" s="34">
        <f t="shared" si="4"/>
        <v>8618992.9700000007</v>
      </c>
      <c r="G77" s="34">
        <f t="shared" si="4"/>
        <v>8618992.9700000007</v>
      </c>
      <c r="H77" s="34">
        <f t="shared" si="4"/>
        <v>2809555.0300000012</v>
      </c>
    </row>
    <row r="79" spans="1:8" x14ac:dyDescent="0.2">
      <c r="A79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zoomScaleNormal="100" workbookViewId="0">
      <selection activeCell="C5" sqref="C5:H10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36" t="s">
        <v>130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5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3"/>
      <c r="B5" s="11" t="s">
        <v>0</v>
      </c>
      <c r="C5" s="10">
        <v>9896504.6699999999</v>
      </c>
      <c r="D5" s="10">
        <v>846342</v>
      </c>
      <c r="E5" s="10">
        <f>C5+D5</f>
        <v>10742846.67</v>
      </c>
      <c r="F5" s="10">
        <v>7960334.1699999999</v>
      </c>
      <c r="G5" s="10">
        <v>7960334.1699999999</v>
      </c>
      <c r="H5" s="10">
        <f>E5-F5</f>
        <v>2782512.5</v>
      </c>
    </row>
    <row r="6" spans="1:8" x14ac:dyDescent="0.2">
      <c r="A6" s="3"/>
      <c r="B6" s="11" t="s">
        <v>1</v>
      </c>
      <c r="C6" s="10">
        <v>49750</v>
      </c>
      <c r="D6" s="10">
        <v>-9820</v>
      </c>
      <c r="E6" s="10">
        <f>C6+D6</f>
        <v>39930</v>
      </c>
      <c r="F6" s="10">
        <v>13680</v>
      </c>
      <c r="G6" s="10">
        <v>13680</v>
      </c>
      <c r="H6" s="10">
        <f>E6-F6</f>
        <v>26250</v>
      </c>
    </row>
    <row r="7" spans="1:8" x14ac:dyDescent="0.2">
      <c r="A7" s="3"/>
      <c r="B7" s="11" t="s">
        <v>2</v>
      </c>
      <c r="C7" s="10">
        <v>0</v>
      </c>
      <c r="D7" s="10">
        <v>0</v>
      </c>
      <c r="E7" s="10">
        <f>C7+D7</f>
        <v>0</v>
      </c>
      <c r="F7" s="10">
        <v>0</v>
      </c>
      <c r="G7" s="10">
        <v>0</v>
      </c>
      <c r="H7" s="10">
        <f>E7-F7</f>
        <v>0</v>
      </c>
    </row>
    <row r="8" spans="1:8" x14ac:dyDescent="0.2">
      <c r="A8" s="3"/>
      <c r="B8" s="11" t="s">
        <v>40</v>
      </c>
      <c r="C8" s="10">
        <v>682293.33</v>
      </c>
      <c r="D8" s="10">
        <v>-36522</v>
      </c>
      <c r="E8" s="10">
        <f>C8+D8</f>
        <v>645771.32999999996</v>
      </c>
      <c r="F8" s="10">
        <v>644978.80000000005</v>
      </c>
      <c r="G8" s="10">
        <v>644978.80000000005</v>
      </c>
      <c r="H8" s="10">
        <f>E8-F8</f>
        <v>792.52999999991152</v>
      </c>
    </row>
    <row r="9" spans="1:8" x14ac:dyDescent="0.2">
      <c r="A9" s="3"/>
      <c r="B9" s="30" t="s">
        <v>37</v>
      </c>
      <c r="C9" s="33">
        <v>0</v>
      </c>
      <c r="D9" s="33">
        <v>0</v>
      </c>
      <c r="E9" s="33">
        <f>C9+D9</f>
        <v>0</v>
      </c>
      <c r="F9" s="33">
        <v>0</v>
      </c>
      <c r="G9" s="33">
        <v>0</v>
      </c>
      <c r="H9" s="33">
        <f>E9-F9</f>
        <v>0</v>
      </c>
    </row>
    <row r="10" spans="1:8" x14ac:dyDescent="0.2">
      <c r="A10" s="12"/>
      <c r="B10" s="27" t="s">
        <v>51</v>
      </c>
      <c r="C10" s="34">
        <f t="shared" ref="C10:H10" si="0">SUM(C5+C6+C7+C8+C9)</f>
        <v>10628548</v>
      </c>
      <c r="D10" s="34">
        <f t="shared" si="0"/>
        <v>800000</v>
      </c>
      <c r="E10" s="34">
        <f t="shared" si="0"/>
        <v>11428548</v>
      </c>
      <c r="F10" s="34">
        <f t="shared" si="0"/>
        <v>8618992.9700000007</v>
      </c>
      <c r="G10" s="34">
        <f t="shared" si="0"/>
        <v>8618992.9700000007</v>
      </c>
      <c r="H10" s="34">
        <f t="shared" si="0"/>
        <v>2809555.03</v>
      </c>
    </row>
    <row r="12" spans="1:8" x14ac:dyDescent="0.2">
      <c r="A12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5"/>
  <sheetViews>
    <sheetView showGridLines="0" topLeftCell="A13" workbookViewId="0">
      <selection activeCell="A26" sqref="A26:J26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36" t="s">
        <v>152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5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16"/>
      <c r="B5" s="14"/>
      <c r="C5" s="18"/>
      <c r="D5" s="18"/>
      <c r="E5" s="18"/>
      <c r="F5" s="18"/>
      <c r="G5" s="18"/>
      <c r="H5" s="18"/>
    </row>
    <row r="6" spans="1:8" x14ac:dyDescent="0.2">
      <c r="A6" s="2"/>
      <c r="B6" s="13" t="s">
        <v>131</v>
      </c>
      <c r="C6" s="10">
        <v>3229081.79</v>
      </c>
      <c r="D6" s="10">
        <v>511313</v>
      </c>
      <c r="E6" s="10">
        <f>C6+D6</f>
        <v>3740394.79</v>
      </c>
      <c r="F6" s="10">
        <v>2592100.81</v>
      </c>
      <c r="G6" s="10">
        <v>2592100.81</v>
      </c>
      <c r="H6" s="10">
        <f>E6-F6</f>
        <v>1148293.98</v>
      </c>
    </row>
    <row r="7" spans="1:8" x14ac:dyDescent="0.2">
      <c r="A7" s="2"/>
      <c r="B7" s="13" t="s">
        <v>132</v>
      </c>
      <c r="C7" s="10">
        <v>650465.86</v>
      </c>
      <c r="D7" s="10">
        <v>146982</v>
      </c>
      <c r="E7" s="10">
        <f t="shared" ref="E7:E12" si="0">C7+D7</f>
        <v>797447.86</v>
      </c>
      <c r="F7" s="10">
        <v>522000.79</v>
      </c>
      <c r="G7" s="10">
        <v>522000.79</v>
      </c>
      <c r="H7" s="10">
        <f t="shared" ref="H7:H12" si="1">E7-F7</f>
        <v>275447.07</v>
      </c>
    </row>
    <row r="8" spans="1:8" x14ac:dyDescent="0.2">
      <c r="A8" s="2"/>
      <c r="B8" s="13" t="s">
        <v>133</v>
      </c>
      <c r="C8" s="10">
        <v>261215.93</v>
      </c>
      <c r="D8" s="10">
        <v>4950</v>
      </c>
      <c r="E8" s="10">
        <f t="shared" si="0"/>
        <v>266165.93</v>
      </c>
      <c r="F8" s="10">
        <v>262638.95</v>
      </c>
      <c r="G8" s="10">
        <v>262638.95</v>
      </c>
      <c r="H8" s="10">
        <f t="shared" si="1"/>
        <v>3526.9799999999814</v>
      </c>
    </row>
    <row r="9" spans="1:8" x14ac:dyDescent="0.2">
      <c r="A9" s="2"/>
      <c r="B9" s="13" t="s">
        <v>134</v>
      </c>
      <c r="C9" s="10">
        <v>900605.93</v>
      </c>
      <c r="D9" s="10">
        <v>4951.2</v>
      </c>
      <c r="E9" s="10">
        <f t="shared" si="0"/>
        <v>905557.13</v>
      </c>
      <c r="F9" s="10">
        <v>790184.94</v>
      </c>
      <c r="G9" s="10">
        <v>790184.94</v>
      </c>
      <c r="H9" s="10">
        <f t="shared" si="1"/>
        <v>115372.19000000006</v>
      </c>
    </row>
    <row r="10" spans="1:8" x14ac:dyDescent="0.2">
      <c r="A10" s="2"/>
      <c r="B10" s="13" t="s">
        <v>135</v>
      </c>
      <c r="C10" s="10">
        <v>180969.46</v>
      </c>
      <c r="D10" s="10">
        <v>-37132.5</v>
      </c>
      <c r="E10" s="10">
        <f t="shared" si="0"/>
        <v>143836.96</v>
      </c>
      <c r="F10" s="10">
        <v>156898.67000000001</v>
      </c>
      <c r="G10" s="10">
        <v>156898.67000000001</v>
      </c>
      <c r="H10" s="10">
        <f t="shared" si="1"/>
        <v>-13061.710000000021</v>
      </c>
    </row>
    <row r="11" spans="1:8" x14ac:dyDescent="0.2">
      <c r="A11" s="2"/>
      <c r="B11" s="13" t="s">
        <v>136</v>
      </c>
      <c r="C11" s="10">
        <v>292211.59999999998</v>
      </c>
      <c r="D11" s="10">
        <v>-97274</v>
      </c>
      <c r="E11" s="10">
        <f t="shared" si="0"/>
        <v>194937.59999999998</v>
      </c>
      <c r="F11" s="10">
        <v>109969.75</v>
      </c>
      <c r="G11" s="10">
        <v>109969.75</v>
      </c>
      <c r="H11" s="10">
        <f t="shared" si="1"/>
        <v>84967.849999999977</v>
      </c>
    </row>
    <row r="12" spans="1:8" x14ac:dyDescent="0.2">
      <c r="A12" s="2"/>
      <c r="B12" s="13" t="s">
        <v>137</v>
      </c>
      <c r="C12" s="10">
        <v>570466.80000000005</v>
      </c>
      <c r="D12" s="10">
        <v>3487</v>
      </c>
      <c r="E12" s="10">
        <f t="shared" si="0"/>
        <v>573953.80000000005</v>
      </c>
      <c r="F12" s="10">
        <v>215214.53</v>
      </c>
      <c r="G12" s="10">
        <v>215214.53</v>
      </c>
      <c r="H12" s="10">
        <f t="shared" si="1"/>
        <v>358739.27</v>
      </c>
    </row>
    <row r="13" spans="1:8" x14ac:dyDescent="0.2">
      <c r="A13" s="2"/>
      <c r="B13" s="13" t="s">
        <v>138</v>
      </c>
      <c r="C13" s="10">
        <v>449304.87</v>
      </c>
      <c r="D13" s="10">
        <v>3916</v>
      </c>
      <c r="E13" s="10">
        <f t="shared" ref="E13" si="2">C13+D13</f>
        <v>453220.87</v>
      </c>
      <c r="F13" s="10">
        <v>140612.57999999999</v>
      </c>
      <c r="G13" s="10">
        <v>140612.57999999999</v>
      </c>
      <c r="H13" s="10">
        <f t="shared" ref="H13" si="3">E13-F13</f>
        <v>312608.29000000004</v>
      </c>
    </row>
    <row r="14" spans="1:8" x14ac:dyDescent="0.2">
      <c r="A14" s="2"/>
      <c r="B14" s="13" t="s">
        <v>139</v>
      </c>
      <c r="C14" s="10">
        <v>508073.73</v>
      </c>
      <c r="D14" s="10">
        <v>10720</v>
      </c>
      <c r="E14" s="10">
        <f t="shared" ref="E14" si="4">C14+D14</f>
        <v>518793.73</v>
      </c>
      <c r="F14" s="10">
        <v>404980.43</v>
      </c>
      <c r="G14" s="10">
        <v>404980.43</v>
      </c>
      <c r="H14" s="10">
        <f t="shared" ref="H14" si="5">E14-F14</f>
        <v>113813.29999999999</v>
      </c>
    </row>
    <row r="15" spans="1:8" x14ac:dyDescent="0.2">
      <c r="A15" s="2"/>
      <c r="B15" s="13" t="s">
        <v>140</v>
      </c>
      <c r="C15" s="10">
        <v>289662.55</v>
      </c>
      <c r="D15" s="10">
        <v>11504.66</v>
      </c>
      <c r="E15" s="10">
        <f t="shared" ref="E15" si="6">C15+D15</f>
        <v>301167.20999999996</v>
      </c>
      <c r="F15" s="10">
        <v>259366.17</v>
      </c>
      <c r="G15" s="10">
        <v>259366.17</v>
      </c>
      <c r="H15" s="10">
        <f t="shared" ref="H15" si="7">E15-F15</f>
        <v>41801.03999999995</v>
      </c>
    </row>
    <row r="16" spans="1:8" x14ac:dyDescent="0.2">
      <c r="A16" s="2"/>
      <c r="B16" s="13" t="s">
        <v>141</v>
      </c>
      <c r="C16" s="10">
        <v>1046083.07</v>
      </c>
      <c r="D16" s="10">
        <v>-282007</v>
      </c>
      <c r="E16" s="10">
        <f t="shared" ref="E16" si="8">C16+D16</f>
        <v>764076.07</v>
      </c>
      <c r="F16" s="10">
        <v>816532.23</v>
      </c>
      <c r="G16" s="10">
        <v>816532.23</v>
      </c>
      <c r="H16" s="10">
        <f t="shared" ref="H16" si="9">E16-F16</f>
        <v>-52456.160000000033</v>
      </c>
    </row>
    <row r="17" spans="1:8" x14ac:dyDescent="0.2">
      <c r="A17" s="2"/>
      <c r="B17" s="13" t="s">
        <v>142</v>
      </c>
      <c r="C17" s="10">
        <v>558000</v>
      </c>
      <c r="D17" s="10">
        <v>-179053.1</v>
      </c>
      <c r="E17" s="10">
        <f t="shared" ref="E17" si="10">C17+D17</f>
        <v>378946.9</v>
      </c>
      <c r="F17" s="10">
        <v>162202.93</v>
      </c>
      <c r="G17" s="10">
        <v>162202.93</v>
      </c>
      <c r="H17" s="10">
        <f t="shared" ref="H17" si="11">E17-F17</f>
        <v>216743.97000000003</v>
      </c>
    </row>
    <row r="18" spans="1:8" x14ac:dyDescent="0.2">
      <c r="A18" s="2"/>
      <c r="B18" s="13" t="s">
        <v>143</v>
      </c>
      <c r="C18" s="10">
        <v>40000</v>
      </c>
      <c r="D18" s="10">
        <v>0</v>
      </c>
      <c r="E18" s="10">
        <f t="shared" ref="E18" si="12">C18+D18</f>
        <v>40000</v>
      </c>
      <c r="F18" s="10">
        <v>12969.33</v>
      </c>
      <c r="G18" s="10">
        <v>12969.33</v>
      </c>
      <c r="H18" s="10">
        <f t="shared" ref="H18" si="13">E18-F18</f>
        <v>27030.67</v>
      </c>
    </row>
    <row r="19" spans="1:8" x14ac:dyDescent="0.2">
      <c r="A19" s="2"/>
      <c r="B19" s="13" t="s">
        <v>144</v>
      </c>
      <c r="C19" s="10">
        <v>81000</v>
      </c>
      <c r="D19" s="10">
        <v>-5000</v>
      </c>
      <c r="E19" s="10">
        <f t="shared" ref="E19" si="14">C19+D19</f>
        <v>76000</v>
      </c>
      <c r="F19" s="10">
        <v>0</v>
      </c>
      <c r="G19" s="10">
        <v>0</v>
      </c>
      <c r="H19" s="10">
        <f t="shared" ref="H19" si="15">E19-F19</f>
        <v>76000</v>
      </c>
    </row>
    <row r="20" spans="1:8" x14ac:dyDescent="0.2">
      <c r="A20" s="2"/>
      <c r="B20" s="13" t="s">
        <v>145</v>
      </c>
      <c r="C20" s="10">
        <v>372910</v>
      </c>
      <c r="D20" s="10">
        <v>1186.74</v>
      </c>
      <c r="E20" s="10">
        <f t="shared" ref="E20" si="16">C20+D20</f>
        <v>374096.74</v>
      </c>
      <c r="F20" s="10">
        <v>368339.77</v>
      </c>
      <c r="G20" s="10">
        <v>368339.77</v>
      </c>
      <c r="H20" s="10">
        <f t="shared" ref="H20" si="17">E20-F20</f>
        <v>5756.9699999999721</v>
      </c>
    </row>
    <row r="21" spans="1:8" x14ac:dyDescent="0.2">
      <c r="A21" s="2"/>
      <c r="B21" s="13" t="s">
        <v>146</v>
      </c>
      <c r="C21" s="10">
        <v>627787.53</v>
      </c>
      <c r="D21" s="10">
        <v>876592</v>
      </c>
      <c r="E21" s="10">
        <f t="shared" ref="E21" si="18">C21+D21</f>
        <v>1504379.53</v>
      </c>
      <c r="F21" s="10">
        <v>1506680.83</v>
      </c>
      <c r="G21" s="10">
        <v>1506680.83</v>
      </c>
      <c r="H21" s="10">
        <f t="shared" ref="H21" si="19">E21-F21</f>
        <v>-2301.3000000000466</v>
      </c>
    </row>
    <row r="22" spans="1:8" x14ac:dyDescent="0.2">
      <c r="A22" s="2"/>
      <c r="B22" s="13" t="s">
        <v>147</v>
      </c>
      <c r="C22" s="10">
        <v>16000</v>
      </c>
      <c r="D22" s="10">
        <v>0</v>
      </c>
      <c r="E22" s="10">
        <f t="shared" ref="E22" si="20">C22+D22</f>
        <v>16000</v>
      </c>
      <c r="F22" s="10">
        <v>0</v>
      </c>
      <c r="G22" s="10">
        <v>0</v>
      </c>
      <c r="H22" s="10">
        <f t="shared" ref="H22" si="21">E22-F22</f>
        <v>16000</v>
      </c>
    </row>
    <row r="23" spans="1:8" x14ac:dyDescent="0.2">
      <c r="A23" s="2"/>
      <c r="B23" s="13" t="s">
        <v>148</v>
      </c>
      <c r="C23" s="10">
        <v>70000</v>
      </c>
      <c r="D23" s="10">
        <v>-44570</v>
      </c>
      <c r="E23" s="10">
        <f t="shared" ref="E23" si="22">C23+D23</f>
        <v>25430</v>
      </c>
      <c r="F23" s="10">
        <v>0</v>
      </c>
      <c r="G23" s="10">
        <v>0</v>
      </c>
      <c r="H23" s="10">
        <f t="shared" ref="H23" si="23">E23-F23</f>
        <v>25430</v>
      </c>
    </row>
    <row r="24" spans="1:8" x14ac:dyDescent="0.2">
      <c r="A24" s="2"/>
      <c r="B24" s="13" t="s">
        <v>149</v>
      </c>
      <c r="C24" s="10">
        <v>146555.54</v>
      </c>
      <c r="D24" s="10">
        <v>-91030</v>
      </c>
      <c r="E24" s="10">
        <f t="shared" ref="E24" si="24">C24+D24</f>
        <v>55525.540000000008</v>
      </c>
      <c r="F24" s="10">
        <v>49852</v>
      </c>
      <c r="G24" s="10">
        <v>49852</v>
      </c>
      <c r="H24" s="10">
        <f t="shared" ref="H24" si="25">E24-F24</f>
        <v>5673.5400000000081</v>
      </c>
    </row>
    <row r="25" spans="1:8" x14ac:dyDescent="0.2">
      <c r="A25" s="2"/>
      <c r="B25" s="13" t="s">
        <v>150</v>
      </c>
      <c r="C25" s="10">
        <v>230153.34</v>
      </c>
      <c r="D25" s="10">
        <v>3464</v>
      </c>
      <c r="E25" s="10">
        <f t="shared" ref="E25" si="26">C25+D25</f>
        <v>233617.34</v>
      </c>
      <c r="F25" s="10">
        <v>200415.93</v>
      </c>
      <c r="G25" s="10">
        <v>200415.93</v>
      </c>
      <c r="H25" s="10">
        <f t="shared" ref="H25" si="27">E25-F25</f>
        <v>33201.410000000003</v>
      </c>
    </row>
    <row r="26" spans="1:8" x14ac:dyDescent="0.2">
      <c r="A26" s="2"/>
      <c r="B26" s="13" t="s">
        <v>151</v>
      </c>
      <c r="C26" s="10">
        <v>108000</v>
      </c>
      <c r="D26" s="10">
        <v>-43000</v>
      </c>
      <c r="E26" s="10">
        <f t="shared" ref="E26" si="28">C26+D26</f>
        <v>65000</v>
      </c>
      <c r="F26" s="10">
        <v>48032.33</v>
      </c>
      <c r="G26" s="10">
        <v>48032.33</v>
      </c>
      <c r="H26" s="10">
        <f t="shared" ref="H26" si="29">E26-F26</f>
        <v>16967.669999999998</v>
      </c>
    </row>
    <row r="27" spans="1:8" x14ac:dyDescent="0.2">
      <c r="A27" s="2"/>
      <c r="B27" s="13"/>
      <c r="C27" s="10"/>
      <c r="D27" s="10"/>
      <c r="E27" s="10"/>
      <c r="F27" s="10"/>
      <c r="G27" s="10"/>
      <c r="H27" s="10"/>
    </row>
    <row r="28" spans="1:8" x14ac:dyDescent="0.2">
      <c r="A28" s="15"/>
      <c r="B28" s="28" t="s">
        <v>51</v>
      </c>
      <c r="C28" s="35">
        <f t="shared" ref="C28:H28" si="30">SUM(C6:C27)</f>
        <v>10628547.999999998</v>
      </c>
      <c r="D28" s="35">
        <f t="shared" si="30"/>
        <v>800000</v>
      </c>
      <c r="E28" s="35">
        <f t="shared" si="30"/>
        <v>11428547.999999998</v>
      </c>
      <c r="F28" s="35">
        <f t="shared" si="30"/>
        <v>8618992.9699999988</v>
      </c>
      <c r="G28" s="35">
        <f t="shared" si="30"/>
        <v>8618992.9699999988</v>
      </c>
      <c r="H28" s="35">
        <f t="shared" si="30"/>
        <v>2809555.0300000003</v>
      </c>
    </row>
    <row r="31" spans="1:8" ht="45" customHeight="1" x14ac:dyDescent="0.2">
      <c r="A31" s="36" t="s">
        <v>153</v>
      </c>
      <c r="B31" s="37"/>
      <c r="C31" s="37"/>
      <c r="D31" s="37"/>
      <c r="E31" s="37"/>
      <c r="F31" s="37"/>
      <c r="G31" s="37"/>
      <c r="H31" s="38"/>
    </row>
    <row r="32" spans="1:8" x14ac:dyDescent="0.2">
      <c r="A32" s="41" t="s">
        <v>52</v>
      </c>
      <c r="B32" s="42"/>
      <c r="C32" s="36" t="s">
        <v>58</v>
      </c>
      <c r="D32" s="37"/>
      <c r="E32" s="37"/>
      <c r="F32" s="37"/>
      <c r="G32" s="38"/>
      <c r="H32" s="39" t="s">
        <v>57</v>
      </c>
    </row>
    <row r="33" spans="1:8" ht="22.5" x14ac:dyDescent="0.2">
      <c r="A33" s="43"/>
      <c r="B33" s="44"/>
      <c r="C33" s="6" t="s">
        <v>53</v>
      </c>
      <c r="D33" s="6" t="s">
        <v>123</v>
      </c>
      <c r="E33" s="6" t="s">
        <v>54</v>
      </c>
      <c r="F33" s="6" t="s">
        <v>55</v>
      </c>
      <c r="G33" s="6" t="s">
        <v>56</v>
      </c>
      <c r="H33" s="40"/>
    </row>
    <row r="34" spans="1:8" x14ac:dyDescent="0.2">
      <c r="A34" s="45"/>
      <c r="B34" s="46"/>
      <c r="C34" s="7">
        <v>1</v>
      </c>
      <c r="D34" s="7">
        <v>2</v>
      </c>
      <c r="E34" s="7" t="s">
        <v>124</v>
      </c>
      <c r="F34" s="7">
        <v>4</v>
      </c>
      <c r="G34" s="7">
        <v>5</v>
      </c>
      <c r="H34" s="7" t="s">
        <v>125</v>
      </c>
    </row>
    <row r="35" spans="1:8" x14ac:dyDescent="0.2">
      <c r="A35" s="2"/>
      <c r="B35" s="1" t="s">
        <v>8</v>
      </c>
      <c r="C35" s="10">
        <v>0</v>
      </c>
      <c r="D35" s="10">
        <v>0</v>
      </c>
      <c r="E35" s="10">
        <f>C35+D35</f>
        <v>0</v>
      </c>
      <c r="F35" s="10">
        <v>0</v>
      </c>
      <c r="G35" s="10">
        <v>0</v>
      </c>
      <c r="H35" s="10">
        <f>E35-F35</f>
        <v>0</v>
      </c>
    </row>
    <row r="36" spans="1:8" x14ac:dyDescent="0.2">
      <c r="A36" s="2"/>
      <c r="B36" s="1" t="s">
        <v>9</v>
      </c>
      <c r="C36" s="10">
        <v>0</v>
      </c>
      <c r="D36" s="10">
        <v>0</v>
      </c>
      <c r="E36" s="10">
        <f t="shared" ref="E36:E38" si="31">C36+D36</f>
        <v>0</v>
      </c>
      <c r="F36" s="10">
        <v>0</v>
      </c>
      <c r="G36" s="10">
        <v>0</v>
      </c>
      <c r="H36" s="10">
        <f t="shared" ref="H36:H38" si="32">E36-F36</f>
        <v>0</v>
      </c>
    </row>
    <row r="37" spans="1:8" x14ac:dyDescent="0.2">
      <c r="A37" s="2"/>
      <c r="B37" s="1" t="s">
        <v>10</v>
      </c>
      <c r="C37" s="10">
        <v>0</v>
      </c>
      <c r="D37" s="10">
        <v>0</v>
      </c>
      <c r="E37" s="10">
        <f t="shared" si="31"/>
        <v>0</v>
      </c>
      <c r="F37" s="10">
        <v>0</v>
      </c>
      <c r="G37" s="10">
        <v>0</v>
      </c>
      <c r="H37" s="10">
        <f t="shared" si="32"/>
        <v>0</v>
      </c>
    </row>
    <row r="38" spans="1:8" x14ac:dyDescent="0.2">
      <c r="A38" s="2"/>
      <c r="B38" s="1" t="s">
        <v>127</v>
      </c>
      <c r="C38" s="10">
        <v>0</v>
      </c>
      <c r="D38" s="10">
        <v>0</v>
      </c>
      <c r="E38" s="10">
        <f t="shared" si="31"/>
        <v>0</v>
      </c>
      <c r="F38" s="10">
        <v>0</v>
      </c>
      <c r="G38" s="10">
        <v>0</v>
      </c>
      <c r="H38" s="10">
        <f t="shared" si="32"/>
        <v>0</v>
      </c>
    </row>
    <row r="39" spans="1:8" x14ac:dyDescent="0.2">
      <c r="A39" s="15"/>
      <c r="B39" s="28" t="s">
        <v>51</v>
      </c>
      <c r="C39" s="35">
        <f t="shared" ref="C39:H39" si="33">SUM(C35:C38)</f>
        <v>0</v>
      </c>
      <c r="D39" s="35">
        <f t="shared" si="33"/>
        <v>0</v>
      </c>
      <c r="E39" s="35">
        <f t="shared" si="33"/>
        <v>0</v>
      </c>
      <c r="F39" s="35">
        <f t="shared" si="33"/>
        <v>0</v>
      </c>
      <c r="G39" s="35">
        <f t="shared" si="33"/>
        <v>0</v>
      </c>
      <c r="H39" s="35">
        <f t="shared" si="33"/>
        <v>0</v>
      </c>
    </row>
    <row r="42" spans="1:8" ht="45" customHeight="1" x14ac:dyDescent="0.2">
      <c r="A42" s="36" t="s">
        <v>154</v>
      </c>
      <c r="B42" s="37"/>
      <c r="C42" s="37"/>
      <c r="D42" s="37"/>
      <c r="E42" s="37"/>
      <c r="F42" s="37"/>
      <c r="G42" s="37"/>
      <c r="H42" s="38"/>
    </row>
    <row r="43" spans="1:8" x14ac:dyDescent="0.2">
      <c r="A43" s="41" t="s">
        <v>52</v>
      </c>
      <c r="B43" s="42"/>
      <c r="C43" s="36" t="s">
        <v>58</v>
      </c>
      <c r="D43" s="37"/>
      <c r="E43" s="37"/>
      <c r="F43" s="37"/>
      <c r="G43" s="38"/>
      <c r="H43" s="39" t="s">
        <v>57</v>
      </c>
    </row>
    <row r="44" spans="1:8" ht="22.5" x14ac:dyDescent="0.2">
      <c r="A44" s="43"/>
      <c r="B44" s="44"/>
      <c r="C44" s="6" t="s">
        <v>53</v>
      </c>
      <c r="D44" s="6" t="s">
        <v>123</v>
      </c>
      <c r="E44" s="6" t="s">
        <v>54</v>
      </c>
      <c r="F44" s="6" t="s">
        <v>55</v>
      </c>
      <c r="G44" s="6" t="s">
        <v>56</v>
      </c>
      <c r="H44" s="40"/>
    </row>
    <row r="45" spans="1:8" x14ac:dyDescent="0.2">
      <c r="A45" s="45"/>
      <c r="B45" s="46"/>
      <c r="C45" s="7">
        <v>1</v>
      </c>
      <c r="D45" s="7">
        <v>2</v>
      </c>
      <c r="E45" s="7" t="s">
        <v>124</v>
      </c>
      <c r="F45" s="7">
        <v>4</v>
      </c>
      <c r="G45" s="7">
        <v>5</v>
      </c>
      <c r="H45" s="7" t="s">
        <v>125</v>
      </c>
    </row>
    <row r="46" spans="1:8" x14ac:dyDescent="0.2">
      <c r="A46" s="2"/>
      <c r="B46" s="17" t="s">
        <v>12</v>
      </c>
      <c r="C46" s="10">
        <v>10628548</v>
      </c>
      <c r="D46" s="10">
        <v>800000</v>
      </c>
      <c r="E46" s="10">
        <f t="shared" ref="E46:E52" si="34">C46+D46</f>
        <v>11428548</v>
      </c>
      <c r="F46" s="10">
        <v>8618992.9700000007</v>
      </c>
      <c r="G46" s="10">
        <v>8618992.9700000007</v>
      </c>
      <c r="H46" s="10">
        <f t="shared" ref="H46:H52" si="35">E46-F46</f>
        <v>2809555.0299999993</v>
      </c>
    </row>
    <row r="47" spans="1:8" x14ac:dyDescent="0.2">
      <c r="A47" s="2"/>
      <c r="B47" s="17" t="s">
        <v>11</v>
      </c>
      <c r="C47" s="10">
        <v>0</v>
      </c>
      <c r="D47" s="10">
        <v>0</v>
      </c>
      <c r="E47" s="10">
        <f t="shared" si="34"/>
        <v>0</v>
      </c>
      <c r="F47" s="10">
        <v>0</v>
      </c>
      <c r="G47" s="10">
        <v>0</v>
      </c>
      <c r="H47" s="10">
        <f t="shared" si="35"/>
        <v>0</v>
      </c>
    </row>
    <row r="48" spans="1:8" x14ac:dyDescent="0.2">
      <c r="A48" s="2"/>
      <c r="B48" s="17" t="s">
        <v>13</v>
      </c>
      <c r="C48" s="10">
        <v>0</v>
      </c>
      <c r="D48" s="10">
        <v>0</v>
      </c>
      <c r="E48" s="10">
        <f t="shared" si="34"/>
        <v>0</v>
      </c>
      <c r="F48" s="10">
        <v>0</v>
      </c>
      <c r="G48" s="10">
        <v>0</v>
      </c>
      <c r="H48" s="10">
        <f t="shared" si="35"/>
        <v>0</v>
      </c>
    </row>
    <row r="49" spans="1:8" x14ac:dyDescent="0.2">
      <c r="A49" s="2"/>
      <c r="B49" s="17" t="s">
        <v>25</v>
      </c>
      <c r="C49" s="10">
        <v>0</v>
      </c>
      <c r="D49" s="10">
        <v>0</v>
      </c>
      <c r="E49" s="10">
        <f t="shared" si="34"/>
        <v>0</v>
      </c>
      <c r="F49" s="10">
        <v>0</v>
      </c>
      <c r="G49" s="10">
        <v>0</v>
      </c>
      <c r="H49" s="10">
        <f t="shared" si="35"/>
        <v>0</v>
      </c>
    </row>
    <row r="50" spans="1:8" ht="11.25" customHeight="1" x14ac:dyDescent="0.2">
      <c r="A50" s="2"/>
      <c r="B50" s="17" t="s">
        <v>26</v>
      </c>
      <c r="C50" s="10">
        <v>0</v>
      </c>
      <c r="D50" s="10">
        <v>0</v>
      </c>
      <c r="E50" s="10">
        <f t="shared" si="34"/>
        <v>0</v>
      </c>
      <c r="F50" s="10">
        <v>0</v>
      </c>
      <c r="G50" s="10">
        <v>0</v>
      </c>
      <c r="H50" s="10">
        <f t="shared" si="35"/>
        <v>0</v>
      </c>
    </row>
    <row r="51" spans="1:8" x14ac:dyDescent="0.2">
      <c r="A51" s="2"/>
      <c r="B51" s="17" t="s">
        <v>33</v>
      </c>
      <c r="C51" s="10">
        <v>0</v>
      </c>
      <c r="D51" s="10">
        <v>0</v>
      </c>
      <c r="E51" s="10">
        <f t="shared" si="34"/>
        <v>0</v>
      </c>
      <c r="F51" s="10">
        <v>0</v>
      </c>
      <c r="G51" s="10">
        <v>0</v>
      </c>
      <c r="H51" s="10">
        <f t="shared" si="35"/>
        <v>0</v>
      </c>
    </row>
    <row r="52" spans="1:8" x14ac:dyDescent="0.2">
      <c r="A52" s="2"/>
      <c r="B52" s="17" t="s">
        <v>14</v>
      </c>
      <c r="C52" s="10">
        <v>0</v>
      </c>
      <c r="D52" s="10">
        <v>0</v>
      </c>
      <c r="E52" s="10">
        <f t="shared" si="34"/>
        <v>0</v>
      </c>
      <c r="F52" s="10">
        <v>0</v>
      </c>
      <c r="G52" s="10">
        <v>0</v>
      </c>
      <c r="H52" s="10">
        <f t="shared" si="35"/>
        <v>0</v>
      </c>
    </row>
    <row r="53" spans="1:8" x14ac:dyDescent="0.2">
      <c r="A53" s="15"/>
      <c r="B53" s="28" t="s">
        <v>51</v>
      </c>
      <c r="C53" s="35">
        <f t="shared" ref="C53:H53" si="36">SUM(C46:C52)</f>
        <v>10628548</v>
      </c>
      <c r="D53" s="35">
        <f t="shared" si="36"/>
        <v>800000</v>
      </c>
      <c r="E53" s="35">
        <f t="shared" si="36"/>
        <v>11428548</v>
      </c>
      <c r="F53" s="35">
        <f t="shared" si="36"/>
        <v>8618992.9700000007</v>
      </c>
      <c r="G53" s="35">
        <f t="shared" si="36"/>
        <v>8618992.9700000007</v>
      </c>
      <c r="H53" s="35">
        <f t="shared" si="36"/>
        <v>2809555.0299999993</v>
      </c>
    </row>
    <row r="55" spans="1:8" x14ac:dyDescent="0.2">
      <c r="A55" s="1" t="s">
        <v>126</v>
      </c>
    </row>
  </sheetData>
  <sheetProtection formatCells="0" formatColumns="0" formatRows="0" insertRows="0" deleteRows="0" autoFilter="0"/>
  <mergeCells count="12">
    <mergeCell ref="A1:H1"/>
    <mergeCell ref="A2:B4"/>
    <mergeCell ref="A31:H31"/>
    <mergeCell ref="A32:B34"/>
    <mergeCell ref="C2:G2"/>
    <mergeCell ref="H2:H3"/>
    <mergeCell ref="A42:H42"/>
    <mergeCell ref="A43:B45"/>
    <mergeCell ref="C43:G43"/>
    <mergeCell ref="H43:H44"/>
    <mergeCell ref="C32:G32"/>
    <mergeCell ref="H32:H3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showGridLines="0" tabSelected="1" topLeftCell="A22" workbookViewId="0">
      <selection activeCell="C5" sqref="C5:H37"/>
    </sheetView>
  </sheetViews>
  <sheetFormatPr baseColWidth="10" defaultRowHeight="11.25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1"/>
  </cols>
  <sheetData>
    <row r="1" spans="1:8" ht="50.1" customHeight="1" x14ac:dyDescent="0.2">
      <c r="A1" s="36" t="s">
        <v>155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5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21" t="s">
        <v>15</v>
      </c>
      <c r="B5" s="20"/>
      <c r="C5" s="32">
        <f t="shared" ref="C5:H5" si="0">SUM(C6:C13)</f>
        <v>3375637.33</v>
      </c>
      <c r="D5" s="32">
        <f t="shared" si="0"/>
        <v>420283</v>
      </c>
      <c r="E5" s="32">
        <f t="shared" si="0"/>
        <v>3795920.33</v>
      </c>
      <c r="F5" s="32">
        <f t="shared" si="0"/>
        <v>2641952.81</v>
      </c>
      <c r="G5" s="32">
        <f t="shared" si="0"/>
        <v>2641952.81</v>
      </c>
      <c r="H5" s="32">
        <f t="shared" si="0"/>
        <v>1153967.52</v>
      </c>
    </row>
    <row r="6" spans="1:8" x14ac:dyDescent="0.2">
      <c r="A6" s="19"/>
      <c r="B6" s="22" t="s">
        <v>41</v>
      </c>
      <c r="C6" s="10">
        <v>0</v>
      </c>
      <c r="D6" s="10">
        <v>0</v>
      </c>
      <c r="E6" s="10">
        <f>C6+D6</f>
        <v>0</v>
      </c>
      <c r="F6" s="10">
        <v>0</v>
      </c>
      <c r="G6" s="10">
        <v>0</v>
      </c>
      <c r="H6" s="10">
        <f>E6-F6</f>
        <v>0</v>
      </c>
    </row>
    <row r="7" spans="1:8" x14ac:dyDescent="0.2">
      <c r="A7" s="19"/>
      <c r="B7" s="22" t="s">
        <v>16</v>
      </c>
      <c r="C7" s="10">
        <v>0</v>
      </c>
      <c r="D7" s="10">
        <v>0</v>
      </c>
      <c r="E7" s="10">
        <f t="shared" ref="E7:E13" si="1">C7+D7</f>
        <v>0</v>
      </c>
      <c r="F7" s="10">
        <v>0</v>
      </c>
      <c r="G7" s="10">
        <v>0</v>
      </c>
      <c r="H7" s="10">
        <f t="shared" ref="H7:H13" si="2">E7-F7</f>
        <v>0</v>
      </c>
    </row>
    <row r="8" spans="1:8" x14ac:dyDescent="0.2">
      <c r="A8" s="19"/>
      <c r="B8" s="22" t="s">
        <v>128</v>
      </c>
      <c r="C8" s="10">
        <v>0</v>
      </c>
      <c r="D8" s="10">
        <v>0</v>
      </c>
      <c r="E8" s="10">
        <f t="shared" si="1"/>
        <v>0</v>
      </c>
      <c r="F8" s="10">
        <v>0</v>
      </c>
      <c r="G8" s="10">
        <v>0</v>
      </c>
      <c r="H8" s="10">
        <f t="shared" si="2"/>
        <v>0</v>
      </c>
    </row>
    <row r="9" spans="1:8" x14ac:dyDescent="0.2">
      <c r="A9" s="19"/>
      <c r="B9" s="22" t="s">
        <v>3</v>
      </c>
      <c r="C9" s="10">
        <v>0</v>
      </c>
      <c r="D9" s="10">
        <v>0</v>
      </c>
      <c r="E9" s="10">
        <f t="shared" si="1"/>
        <v>0</v>
      </c>
      <c r="F9" s="10">
        <v>0</v>
      </c>
      <c r="G9" s="10">
        <v>0</v>
      </c>
      <c r="H9" s="10">
        <f t="shared" si="2"/>
        <v>0</v>
      </c>
    </row>
    <row r="10" spans="1:8" x14ac:dyDescent="0.2">
      <c r="A10" s="19"/>
      <c r="B10" s="22" t="s">
        <v>22</v>
      </c>
      <c r="C10" s="10">
        <v>3229081.79</v>
      </c>
      <c r="D10" s="10">
        <v>511313</v>
      </c>
      <c r="E10" s="10">
        <f t="shared" si="1"/>
        <v>3740394.79</v>
      </c>
      <c r="F10" s="10">
        <v>2592100.81</v>
      </c>
      <c r="G10" s="10">
        <v>2592100.81</v>
      </c>
      <c r="H10" s="10">
        <f t="shared" si="2"/>
        <v>1148293.98</v>
      </c>
    </row>
    <row r="11" spans="1:8" x14ac:dyDescent="0.2">
      <c r="A11" s="19"/>
      <c r="B11" s="22" t="s">
        <v>17</v>
      </c>
      <c r="C11" s="10">
        <v>0</v>
      </c>
      <c r="D11" s="10">
        <v>0</v>
      </c>
      <c r="E11" s="10">
        <f t="shared" si="1"/>
        <v>0</v>
      </c>
      <c r="F11" s="10">
        <v>0</v>
      </c>
      <c r="G11" s="10">
        <v>0</v>
      </c>
      <c r="H11" s="10">
        <f t="shared" si="2"/>
        <v>0</v>
      </c>
    </row>
    <row r="12" spans="1:8" x14ac:dyDescent="0.2">
      <c r="A12" s="19"/>
      <c r="B12" s="22" t="s">
        <v>42</v>
      </c>
      <c r="C12" s="10">
        <v>0</v>
      </c>
      <c r="D12" s="10">
        <v>0</v>
      </c>
      <c r="E12" s="10">
        <f t="shared" si="1"/>
        <v>0</v>
      </c>
      <c r="F12" s="10">
        <v>0</v>
      </c>
      <c r="G12" s="10">
        <v>0</v>
      </c>
      <c r="H12" s="10">
        <f t="shared" si="2"/>
        <v>0</v>
      </c>
    </row>
    <row r="13" spans="1:8" x14ac:dyDescent="0.2">
      <c r="A13" s="19"/>
      <c r="B13" s="22" t="s">
        <v>18</v>
      </c>
      <c r="C13" s="10">
        <v>146555.54</v>
      </c>
      <c r="D13" s="10">
        <v>-91030</v>
      </c>
      <c r="E13" s="10">
        <f t="shared" si="1"/>
        <v>55525.540000000008</v>
      </c>
      <c r="F13" s="10">
        <v>49852</v>
      </c>
      <c r="G13" s="10">
        <v>49852</v>
      </c>
      <c r="H13" s="10">
        <f t="shared" si="2"/>
        <v>5673.5400000000081</v>
      </c>
    </row>
    <row r="14" spans="1:8" x14ac:dyDescent="0.2">
      <c r="A14" s="21" t="s">
        <v>19</v>
      </c>
      <c r="B14" s="23"/>
      <c r="C14" s="32">
        <f t="shared" ref="C14:H14" si="3">SUM(C15:C21)</f>
        <v>7252910.6699999999</v>
      </c>
      <c r="D14" s="32">
        <f t="shared" si="3"/>
        <v>379717</v>
      </c>
      <c r="E14" s="32">
        <f t="shared" si="3"/>
        <v>7632627.6699999999</v>
      </c>
      <c r="F14" s="32">
        <f t="shared" si="3"/>
        <v>5977040.1600000001</v>
      </c>
      <c r="G14" s="32">
        <f t="shared" si="3"/>
        <v>5977040.1600000001</v>
      </c>
      <c r="H14" s="32">
        <f t="shared" si="3"/>
        <v>1655587.5099999993</v>
      </c>
    </row>
    <row r="15" spans="1:8" x14ac:dyDescent="0.2">
      <c r="A15" s="19"/>
      <c r="B15" s="22" t="s">
        <v>43</v>
      </c>
      <c r="C15" s="10">
        <v>0</v>
      </c>
      <c r="D15" s="10">
        <v>0</v>
      </c>
      <c r="E15" s="10">
        <f>C15+D15</f>
        <v>0</v>
      </c>
      <c r="F15" s="10">
        <v>0</v>
      </c>
      <c r="G15" s="10">
        <v>0</v>
      </c>
      <c r="H15" s="10">
        <f t="shared" ref="H15:H21" si="4">E15-F15</f>
        <v>0</v>
      </c>
    </row>
    <row r="16" spans="1:8" x14ac:dyDescent="0.2">
      <c r="A16" s="19"/>
      <c r="B16" s="22" t="s">
        <v>27</v>
      </c>
      <c r="C16" s="10">
        <v>0</v>
      </c>
      <c r="D16" s="10">
        <v>0</v>
      </c>
      <c r="E16" s="10">
        <f t="shared" ref="E16:E21" si="5">C16+D16</f>
        <v>0</v>
      </c>
      <c r="F16" s="10">
        <v>0</v>
      </c>
      <c r="G16" s="10">
        <v>0</v>
      </c>
      <c r="H16" s="10">
        <f t="shared" si="4"/>
        <v>0</v>
      </c>
    </row>
    <row r="17" spans="1:8" x14ac:dyDescent="0.2">
      <c r="A17" s="19"/>
      <c r="B17" s="22" t="s">
        <v>20</v>
      </c>
      <c r="C17" s="10">
        <v>0</v>
      </c>
      <c r="D17" s="10">
        <v>0</v>
      </c>
      <c r="E17" s="10">
        <f t="shared" si="5"/>
        <v>0</v>
      </c>
      <c r="F17" s="10">
        <v>0</v>
      </c>
      <c r="G17" s="10">
        <v>0</v>
      </c>
      <c r="H17" s="10">
        <f t="shared" si="4"/>
        <v>0</v>
      </c>
    </row>
    <row r="18" spans="1:8" x14ac:dyDescent="0.2">
      <c r="A18" s="19"/>
      <c r="B18" s="22" t="s">
        <v>44</v>
      </c>
      <c r="C18" s="10">
        <v>0</v>
      </c>
      <c r="D18" s="10">
        <v>0</v>
      </c>
      <c r="E18" s="10">
        <f t="shared" si="5"/>
        <v>0</v>
      </c>
      <c r="F18" s="10">
        <v>0</v>
      </c>
      <c r="G18" s="10">
        <v>0</v>
      </c>
      <c r="H18" s="10">
        <f t="shared" si="4"/>
        <v>0</v>
      </c>
    </row>
    <row r="19" spans="1:8" x14ac:dyDescent="0.2">
      <c r="A19" s="19"/>
      <c r="B19" s="22" t="s">
        <v>45</v>
      </c>
      <c r="C19" s="10">
        <v>0</v>
      </c>
      <c r="D19" s="10">
        <v>0</v>
      </c>
      <c r="E19" s="10">
        <f t="shared" si="5"/>
        <v>0</v>
      </c>
      <c r="F19" s="10">
        <v>0</v>
      </c>
      <c r="G19" s="10">
        <v>0</v>
      </c>
      <c r="H19" s="10">
        <f t="shared" si="4"/>
        <v>0</v>
      </c>
    </row>
    <row r="20" spans="1:8" x14ac:dyDescent="0.2">
      <c r="A20" s="19"/>
      <c r="B20" s="22" t="s">
        <v>46</v>
      </c>
      <c r="C20" s="10">
        <v>5648827.5999999996</v>
      </c>
      <c r="D20" s="10">
        <v>840777.1</v>
      </c>
      <c r="E20" s="10">
        <f t="shared" si="5"/>
        <v>6489604.6999999993</v>
      </c>
      <c r="F20" s="10">
        <v>4998305</v>
      </c>
      <c r="G20" s="10">
        <v>4998305</v>
      </c>
      <c r="H20" s="10">
        <f t="shared" si="4"/>
        <v>1491299.6999999993</v>
      </c>
    </row>
    <row r="21" spans="1:8" x14ac:dyDescent="0.2">
      <c r="A21" s="19"/>
      <c r="B21" s="22" t="s">
        <v>4</v>
      </c>
      <c r="C21" s="10">
        <v>1604083.07</v>
      </c>
      <c r="D21" s="10">
        <v>-461060.1</v>
      </c>
      <c r="E21" s="10">
        <f t="shared" si="5"/>
        <v>1143022.9700000002</v>
      </c>
      <c r="F21" s="10">
        <v>978735.16</v>
      </c>
      <c r="G21" s="10">
        <v>978735.16</v>
      </c>
      <c r="H21" s="10">
        <f t="shared" si="4"/>
        <v>164287.81000000017</v>
      </c>
    </row>
    <row r="22" spans="1:8" x14ac:dyDescent="0.2">
      <c r="A22" s="21" t="s">
        <v>47</v>
      </c>
      <c r="B22" s="23"/>
      <c r="C22" s="32">
        <f t="shared" ref="C22:H22" si="6">SUM(C23:C31)</f>
        <v>0</v>
      </c>
      <c r="D22" s="32">
        <f t="shared" si="6"/>
        <v>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</row>
    <row r="23" spans="1:8" x14ac:dyDescent="0.2">
      <c r="A23" s="19"/>
      <c r="B23" s="22" t="s">
        <v>28</v>
      </c>
      <c r="C23" s="10">
        <v>0</v>
      </c>
      <c r="D23" s="10">
        <v>0</v>
      </c>
      <c r="E23" s="10">
        <f>C23+D23</f>
        <v>0</v>
      </c>
      <c r="F23" s="10">
        <v>0</v>
      </c>
      <c r="G23" s="10">
        <v>0</v>
      </c>
      <c r="H23" s="10">
        <f t="shared" ref="H23:H31" si="7">E23-F23</f>
        <v>0</v>
      </c>
    </row>
    <row r="24" spans="1:8" x14ac:dyDescent="0.2">
      <c r="A24" s="19"/>
      <c r="B24" s="22" t="s">
        <v>23</v>
      </c>
      <c r="C24" s="10">
        <v>0</v>
      </c>
      <c r="D24" s="10">
        <v>0</v>
      </c>
      <c r="E24" s="10">
        <f t="shared" ref="E24:E31" si="8">C24+D24</f>
        <v>0</v>
      </c>
      <c r="F24" s="10">
        <v>0</v>
      </c>
      <c r="G24" s="10">
        <v>0</v>
      </c>
      <c r="H24" s="10">
        <f t="shared" si="7"/>
        <v>0</v>
      </c>
    </row>
    <row r="25" spans="1:8" x14ac:dyDescent="0.2">
      <c r="A25" s="19"/>
      <c r="B25" s="22" t="s">
        <v>29</v>
      </c>
      <c r="C25" s="10">
        <v>0</v>
      </c>
      <c r="D25" s="10">
        <v>0</v>
      </c>
      <c r="E25" s="10">
        <f t="shared" si="8"/>
        <v>0</v>
      </c>
      <c r="F25" s="10">
        <v>0</v>
      </c>
      <c r="G25" s="10">
        <v>0</v>
      </c>
      <c r="H25" s="10">
        <f t="shared" si="7"/>
        <v>0</v>
      </c>
    </row>
    <row r="26" spans="1:8" x14ac:dyDescent="0.2">
      <c r="A26" s="19"/>
      <c r="B26" s="22" t="s">
        <v>48</v>
      </c>
      <c r="C26" s="10">
        <v>0</v>
      </c>
      <c r="D26" s="10">
        <v>0</v>
      </c>
      <c r="E26" s="10">
        <f t="shared" si="8"/>
        <v>0</v>
      </c>
      <c r="F26" s="10">
        <v>0</v>
      </c>
      <c r="G26" s="10">
        <v>0</v>
      </c>
      <c r="H26" s="10">
        <f t="shared" si="7"/>
        <v>0</v>
      </c>
    </row>
    <row r="27" spans="1:8" x14ac:dyDescent="0.2">
      <c r="A27" s="19"/>
      <c r="B27" s="22" t="s">
        <v>21</v>
      </c>
      <c r="C27" s="10">
        <v>0</v>
      </c>
      <c r="D27" s="10">
        <v>0</v>
      </c>
      <c r="E27" s="10">
        <f t="shared" si="8"/>
        <v>0</v>
      </c>
      <c r="F27" s="10">
        <v>0</v>
      </c>
      <c r="G27" s="10">
        <v>0</v>
      </c>
      <c r="H27" s="10">
        <f t="shared" si="7"/>
        <v>0</v>
      </c>
    </row>
    <row r="28" spans="1:8" x14ac:dyDescent="0.2">
      <c r="A28" s="19"/>
      <c r="B28" s="22" t="s">
        <v>5</v>
      </c>
      <c r="C28" s="10">
        <v>0</v>
      </c>
      <c r="D28" s="10">
        <v>0</v>
      </c>
      <c r="E28" s="10">
        <f t="shared" si="8"/>
        <v>0</v>
      </c>
      <c r="F28" s="10">
        <v>0</v>
      </c>
      <c r="G28" s="10">
        <v>0</v>
      </c>
      <c r="H28" s="10">
        <f t="shared" si="7"/>
        <v>0</v>
      </c>
    </row>
    <row r="29" spans="1:8" x14ac:dyDescent="0.2">
      <c r="A29" s="19"/>
      <c r="B29" s="22" t="s">
        <v>6</v>
      </c>
      <c r="C29" s="10">
        <v>0</v>
      </c>
      <c r="D29" s="10">
        <v>0</v>
      </c>
      <c r="E29" s="10">
        <f t="shared" si="8"/>
        <v>0</v>
      </c>
      <c r="F29" s="10">
        <v>0</v>
      </c>
      <c r="G29" s="10">
        <v>0</v>
      </c>
      <c r="H29" s="10">
        <f t="shared" si="7"/>
        <v>0</v>
      </c>
    </row>
    <row r="30" spans="1:8" x14ac:dyDescent="0.2">
      <c r="A30" s="19"/>
      <c r="B30" s="22" t="s">
        <v>49</v>
      </c>
      <c r="C30" s="10">
        <v>0</v>
      </c>
      <c r="D30" s="10">
        <v>0</v>
      </c>
      <c r="E30" s="10">
        <f t="shared" si="8"/>
        <v>0</v>
      </c>
      <c r="F30" s="10">
        <v>0</v>
      </c>
      <c r="G30" s="10">
        <v>0</v>
      </c>
      <c r="H30" s="10">
        <f t="shared" si="7"/>
        <v>0</v>
      </c>
    </row>
    <row r="31" spans="1:8" x14ac:dyDescent="0.2">
      <c r="A31" s="19"/>
      <c r="B31" s="22" t="s">
        <v>30</v>
      </c>
      <c r="C31" s="10">
        <v>0</v>
      </c>
      <c r="D31" s="10">
        <v>0</v>
      </c>
      <c r="E31" s="10">
        <f t="shared" si="8"/>
        <v>0</v>
      </c>
      <c r="F31" s="10">
        <v>0</v>
      </c>
      <c r="G31" s="10">
        <v>0</v>
      </c>
      <c r="H31" s="10">
        <f t="shared" si="7"/>
        <v>0</v>
      </c>
    </row>
    <row r="32" spans="1:8" x14ac:dyDescent="0.2">
      <c r="A32" s="21" t="s">
        <v>31</v>
      </c>
      <c r="B32" s="23"/>
      <c r="C32" s="32">
        <f t="shared" ref="C32:H32" si="9">SUM(C33:C36)</f>
        <v>0</v>
      </c>
      <c r="D32" s="32">
        <f t="shared" si="9"/>
        <v>0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</row>
    <row r="33" spans="1:8" x14ac:dyDescent="0.2">
      <c r="A33" s="19"/>
      <c r="B33" s="22" t="s">
        <v>50</v>
      </c>
      <c r="C33" s="10">
        <v>0</v>
      </c>
      <c r="D33" s="10">
        <v>0</v>
      </c>
      <c r="E33" s="10">
        <f>C33+D33</f>
        <v>0</v>
      </c>
      <c r="F33" s="10">
        <v>0</v>
      </c>
      <c r="G33" s="10">
        <v>0</v>
      </c>
      <c r="H33" s="10">
        <f t="shared" ref="H33:H36" si="10">E33-F33</f>
        <v>0</v>
      </c>
    </row>
    <row r="34" spans="1:8" ht="11.25" customHeight="1" x14ac:dyDescent="0.2">
      <c r="A34" s="19"/>
      <c r="B34" s="22" t="s">
        <v>24</v>
      </c>
      <c r="C34" s="10">
        <v>0</v>
      </c>
      <c r="D34" s="10">
        <v>0</v>
      </c>
      <c r="E34" s="10">
        <f t="shared" ref="E34:E36" si="11">C34+D34</f>
        <v>0</v>
      </c>
      <c r="F34" s="10">
        <v>0</v>
      </c>
      <c r="G34" s="10">
        <v>0</v>
      </c>
      <c r="H34" s="10">
        <f t="shared" si="10"/>
        <v>0</v>
      </c>
    </row>
    <row r="35" spans="1:8" x14ac:dyDescent="0.2">
      <c r="A35" s="19"/>
      <c r="B35" s="22" t="s">
        <v>32</v>
      </c>
      <c r="C35" s="10">
        <v>0</v>
      </c>
      <c r="D35" s="10">
        <v>0</v>
      </c>
      <c r="E35" s="10">
        <f t="shared" si="11"/>
        <v>0</v>
      </c>
      <c r="F35" s="10">
        <v>0</v>
      </c>
      <c r="G35" s="10">
        <v>0</v>
      </c>
      <c r="H35" s="10">
        <f t="shared" si="10"/>
        <v>0</v>
      </c>
    </row>
    <row r="36" spans="1:8" x14ac:dyDescent="0.2">
      <c r="A36" s="19"/>
      <c r="B36" s="22" t="s">
        <v>7</v>
      </c>
      <c r="C36" s="10">
        <v>0</v>
      </c>
      <c r="D36" s="10">
        <v>0</v>
      </c>
      <c r="E36" s="10">
        <f t="shared" si="11"/>
        <v>0</v>
      </c>
      <c r="F36" s="10">
        <v>0</v>
      </c>
      <c r="G36" s="10">
        <v>0</v>
      </c>
      <c r="H36" s="10">
        <f t="shared" si="10"/>
        <v>0</v>
      </c>
    </row>
    <row r="37" spans="1:8" x14ac:dyDescent="0.2">
      <c r="A37" s="24"/>
      <c r="B37" s="28" t="s">
        <v>51</v>
      </c>
      <c r="C37" s="35">
        <f t="shared" ref="C37:H37" si="12">SUM(C32+C22+C14+C5)</f>
        <v>10628548</v>
      </c>
      <c r="D37" s="35">
        <f t="shared" si="12"/>
        <v>800000</v>
      </c>
      <c r="E37" s="35">
        <f t="shared" si="12"/>
        <v>11428548</v>
      </c>
      <c r="F37" s="35">
        <f t="shared" si="12"/>
        <v>8618992.9700000007</v>
      </c>
      <c r="G37" s="35">
        <f t="shared" si="12"/>
        <v>8618992.9700000007</v>
      </c>
      <c r="H37" s="35">
        <f t="shared" si="12"/>
        <v>2809555.0299999993</v>
      </c>
    </row>
    <row r="39" spans="1:8" x14ac:dyDescent="0.2">
      <c r="A39" s="1" t="s">
        <v>126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2018-07-14T22:21:14Z</cp:lastPrinted>
  <dcterms:created xsi:type="dcterms:W3CDTF">2014-02-10T03:37:14Z</dcterms:created>
  <dcterms:modified xsi:type="dcterms:W3CDTF">2023-01-20T16:31:41Z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