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Hoja1!$B$3:$G$96</definedName>
  </definedNames>
  <calcPr calcId="145621"/>
</workbook>
</file>

<file path=xl/calcChain.xml><?xml version="1.0" encoding="utf-8"?>
<calcChain xmlns="http://schemas.openxmlformats.org/spreadsheetml/2006/main">
  <c r="M49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5" i="1"/>
  <c r="G13" i="3" l="1"/>
  <c r="G11" i="3"/>
  <c r="G8" i="3"/>
  <c r="G9" i="3"/>
  <c r="G10" i="3"/>
  <c r="G7" i="3"/>
  <c r="I98" i="1"/>
  <c r="K98" i="1"/>
  <c r="K25" i="1" l="1"/>
  <c r="K20" i="1" l="1"/>
  <c r="K38" i="1" l="1"/>
  <c r="H98" i="1" l="1"/>
  <c r="J98" i="1"/>
  <c r="J26" i="1" l="1"/>
</calcChain>
</file>

<file path=xl/comments1.xml><?xml version="1.0" encoding="utf-8"?>
<comments xmlns="http://schemas.openxmlformats.org/spreadsheetml/2006/main">
  <authors>
    <author>Lupita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>Lupita:</t>
        </r>
        <r>
          <rPr>
            <sz val="9"/>
            <color indexed="81"/>
            <rFont val="Tahoma"/>
            <family val="2"/>
          </rPr>
          <t xml:space="preserve">
2DA ASIGNACION DEL CONTRATO CON RECURSO 2018 
1RA ASIGNACION F1 2017</t>
        </r>
      </text>
    </comment>
  </commentList>
</comments>
</file>

<file path=xl/sharedStrings.xml><?xml version="1.0" encoding="utf-8"?>
<sst xmlns="http://schemas.openxmlformats.org/spreadsheetml/2006/main" count="134" uniqueCount="102">
  <si>
    <t>Programa Anual de Obras y Acciones</t>
  </si>
  <si>
    <t>MONTO PRESUPUESTADO</t>
  </si>
  <si>
    <t>MONTO CONTRATADO</t>
  </si>
  <si>
    <t>NOMBRE DE CONTRATISTA</t>
  </si>
  <si>
    <t>NUMERO DE OBRA SAP</t>
  </si>
  <si>
    <t>RAMO 33 F1 2018</t>
  </si>
  <si>
    <t>APORTACION PISBCC 2018</t>
  </si>
  <si>
    <t>REHABILITACION Y AMPLIACION DEL DRENAJE SANITARIO EN LAS LOCALIDADES DE SAN NICOLAS D ELOS AGUSTINOS, SANTO TOMAS HUATZINDEO Y SAN PEDRO DE LOS NARANJOS (CALLE ALTAMIRANO) ETAPA 2018</t>
  </si>
  <si>
    <t>ACTA 92</t>
  </si>
  <si>
    <t xml:space="preserve">AM 3D INGENIERIA Y ARQUITECTURA SA DE CV </t>
  </si>
  <si>
    <t>AMPLIACION DE RED ELECTRICA CALLE OCALITOS DE LA ENTRADA AL CAMPO DEPORTIVO, DE LA LOCALIDAD DE SAN ISIDRO COLORADO, MUNICIPIO DE SALVATIERRA, GUANAJAUTO</t>
  </si>
  <si>
    <t>ELECTRIFICACION PROLONGACION NEZAHUALCOYOTL, EN SAN JOSE DEL CARMEN, MUNICIPIO DE SALVATIERRA, GUANAJUATO</t>
  </si>
  <si>
    <t>AMPLIACION DE RED ELECTRICA, CREACION DE 3 NUEVAS AREAS DE 10 Y 15 KVA. 2 FASES, CALLES FRIDA KHALO Y VARIAS CALLES HASTA CONECTAR CON PROL. ZARAGOZA, EN LA LOCALIDAD DE URIREO, MUNICIPIO DE SALVATIERRA, GUANAJUATO</t>
  </si>
  <si>
    <t>APORTACION PIDMC 2018</t>
  </si>
  <si>
    <t>AMPLIACION DE RED ELECTRICA CREACION DE NUEVAS AREAS DE DISTRIBUCION DE 15 KVA-3 FASES Y 10 KVA 2 FASES EN LA CALLE ABASOLO, LA QUEMADA</t>
  </si>
  <si>
    <t>RED DE DRENAJE CALLE INDEPENDENCIA, GERVACIO MENDOZA</t>
  </si>
  <si>
    <t>DRENAJE SANITARIO Y SISTEMA DE TRATAMIENTO DE AGUAS RESIDUALES 2 ETAPA, LAS CRUCES</t>
  </si>
  <si>
    <t>AMPLIACION DE RED ELECTRICA CALLE PROLONGACION BENITO JUAREZ, SAN PEDRO DE LOS NARANJOS, MUNICIPIO DE SALVATIERRA, GUANAJUATO.</t>
  </si>
  <si>
    <t>ELECTRIFICACION, PRIVADA FERNANDO DAVILA, URIREO, MUNICIPIO DE SALVATIERRA, GUANAJUATO</t>
  </si>
  <si>
    <t>BARRERA ALMANZA Y ASOCIADOS SA DE CV</t>
  </si>
  <si>
    <t>PAVIMENTACION A BASE DE PIEDRA AHOGADA EN CONCRETO DE LA CALLE CELAYA, EN LA LOCALIDAD DEL SABINO, MUNICIPIO DE SALVATIERRA, GUANAJUATO.</t>
  </si>
  <si>
    <t>RESERVA SAP</t>
  </si>
  <si>
    <t>EQUIPAMIENTO Y ELECTRIFICACION PARA POZO PROFUNDO, DE AGUA POTABLE, EN LA LOCALIDAD DE URIREO, MUNICIPIO DE SALVATIERRA GUANAJUATO</t>
  </si>
  <si>
    <t>PAVIMENTACION DE LA CALLE CIELITO LINDO, COL. SAN CRISTOBAL, MUNICIPIO DE SALVATIERRA, GUANAJUATO</t>
  </si>
  <si>
    <t>OCRETO SA DE CV</t>
  </si>
  <si>
    <t xml:space="preserve">WATER WILL DRILLING SA DE CV </t>
  </si>
  <si>
    <t>PERFORACION DE POZO EN LA COMUNIDAD DE SAN PABLO PEJO MUNICIPIO DE SALVATIERRA GUANAJUATO</t>
  </si>
  <si>
    <t>ELECTRIFICACION EN LA CALLE CERRADA DE REFORMA 1 2 3 4 EN LA COMUNIDAD DE URIREO MUNICIPIO DE SALVATIERRA</t>
  </si>
  <si>
    <t>ALFONSO JIMENEZ ORTEGA</t>
  </si>
  <si>
    <t>DRENAJE EN SAN PEDRO DE LOS NARANJOS, ETAPA 2, MUNICIPIO DE SALVATIERRA, GUANAJUATO</t>
  </si>
  <si>
    <t>ACTA 94</t>
  </si>
  <si>
    <t>FRANCISCO DURAN SOLACHE</t>
  </si>
  <si>
    <t>ACTA 95</t>
  </si>
  <si>
    <t>PAVIMENTACION Y ADEME DE LA CALLE ARROYO GUANAJUATO, EN LA LOCALIDAD DE URIREO, MUNICIPIO DE SALVATIERRA, GUANAJUATO</t>
  </si>
  <si>
    <t>BARRERA ALMANZA Y ASOCIADOS</t>
  </si>
  <si>
    <t>CUARTOS DORMITORIOS DE 16 M2 CON MUROS DE TABIQUE ROJO Y TECHO DE LOSA A BASE DE CONCRETO EN LAS LOCALIDADES DE: EL CARACOL, EL ROSILLO, LAS CAÑAS, LAS PRESITAS, PALO BLANCO, DEL MUNICIPIO DE SALVATIERRA, GUANAJUATO</t>
  </si>
  <si>
    <t>ACTA 88</t>
  </si>
  <si>
    <t>BORDERIA 2018</t>
  </si>
  <si>
    <t>APORTACION</t>
  </si>
  <si>
    <t>PAVIMENTACION D ELA CALLE JARDIN DE AZAHAREZ, COL. SANTA ANITA, CABECERA MUNICIPAL DE SALVATIERRA, GUANAJUATO.</t>
  </si>
  <si>
    <t>PLANTA DE TRATAMIENTO DE AGUAS RESIDUALES EN LA LOCALIDAD DE LAS CRUCES DEL MUNICIPIO DE SALVATIERRA GUANAJUATO</t>
  </si>
  <si>
    <t>CUARTO PARA BAÑO, EN LAS LOCALIDADES DE SAN NICOLAS DE LOS AGUSTINOS, SAN PEDRO DE LOS NARANJOS, EL SABINO, URIREO Y COLONIAS DE CABECERA MUNICIPAL, DEL MUNICIPIO DE SALVATIERRA GUANAJUATO</t>
  </si>
  <si>
    <t>JUAN FELIPE MURILLO HERRERA</t>
  </si>
  <si>
    <t>RED DE DRENAJE SANITARIO EN LA CALLE BENITO JUAREZ Y MORELOS EN LA LOCALIDAD DE LA CATARINA MUNICIPIO DE SALVATIERRA GUANAJUATO</t>
  </si>
  <si>
    <t>APORTACION AL PROGRAMA PISBCC DE LA OBRA RED DE DRENAJE TRAMO CALLE PRIVADA JARDIN DE NIÑOS EMILIANO ZAPATA A PRIVADA DEL PANTEON EN LA COMUNIDAD DE SAN PABLO PEJO</t>
  </si>
  <si>
    <t xml:space="preserve">VELNA CONSTRUYE SA DE CV </t>
  </si>
  <si>
    <t>PAVIMENTACION DE LA CALLE PIPILA 1RA ETAPA, EN LA LOCALIDAD DE SAN NICOLAS DE LOS AGUSTINOS, MUNICIPIO DE SALVATIERRA, GUANAJUATO.</t>
  </si>
  <si>
    <t>PAVIMENTACION DE LA CALLE VICENTE GUERRERO 2DA ETAPA, EN LA LOCALIDAD DE EL SABINO</t>
  </si>
  <si>
    <t>ABRAHAM FLORES OSORIO</t>
  </si>
  <si>
    <t>LABORATORIO DE ARQUITECTURA METROPOLITANA SA DE CV</t>
  </si>
  <si>
    <t>CALENTADORES SOLARES 12 TUBOS CON TANQUE DE 150 LITROS</t>
  </si>
  <si>
    <t>DIF CUARTOS EN CABECERA MUNICIPAL Y VARIAS LOCALIDADES DEL MUNICIPIO DE SALVATIERRA GUANAJUATO</t>
  </si>
  <si>
    <t>CONSTRUCTORA Y CEMENTOS ASFALTICOS DEL BAJIO SA DE CV</t>
  </si>
  <si>
    <t>GRUPO CONSTRUCTOR AAE S DE RL DE CV</t>
  </si>
  <si>
    <t>CUARTOS DORMITORIOS DE 16 M2 CON MUROS DE TABIQUE ROJO Y TECHO DE LOSA A BASE DE CONCRETO EN LA LOCALIDAD DE SAN NICOLAS DE LOS AGUSTINOS, SAN PEDRO DE LOS NARANJOS, EL SABINO, URIREO Y COLONIAS DE CABECERA MUNICIPAL DE SALVATIERRA, GUANAJUATO</t>
  </si>
  <si>
    <t>AM 3D INGENIERIA Y ARQUITECTURA SA DE CV</t>
  </si>
  <si>
    <t>AMPLIACION DE RED ELECTRICA EN CALLE ESTRELLA, EN LA LOCALIDAD DE URIREO, MUNICIPIO DE SALVATIERRA, GUANAJUATO</t>
  </si>
  <si>
    <t>CALIDAD CONSULTORIA Y CONSTRUCCION SA DE CV</t>
  </si>
  <si>
    <t>AMPLIACION DE RED ELECTRICA ORQUIDEAS EN LA LOCALIDAD DE URIREO, MUNICIPIO DE SALVATIERRA, GUANAJUATO</t>
  </si>
  <si>
    <t>APORTACION AL PROGRAMA CUARTOS DORMITORIO DE 16 M2 CON MUROS DE TABIQUE ROJO, CON TECHO A BASE DE LOSA DE CONCRETO</t>
  </si>
  <si>
    <t>LEONCIO LEMUS TORRES</t>
  </si>
  <si>
    <t>RED DE DRENAJE EN LA CALLE LIMON Y CALLES ALEDAÑAS, EN LA COLONIA PROGRESO, DE CABECERA MUNICIPAL DE SALVATIERRA, GUANAJUATO</t>
  </si>
  <si>
    <t>31111-0801     523104391     K0002     T    M27C000022</t>
  </si>
  <si>
    <t>31111-0601    k0010    M27C000037    T</t>
  </si>
  <si>
    <t>31111-0601    K0010    M27C000047    T</t>
  </si>
  <si>
    <t>31111-0601    2510118    K0012    M27C000142    T</t>
  </si>
  <si>
    <t>TANQUE ELEVADO, INCLUYE LINEA DE CONDUCCION Y LINEA DE ALIMENTACION A LA RED, EN LA COMUNIDAD DE EL REFUGIO (RANCHO NUEVO)</t>
  </si>
  <si>
    <t>APORTACION PROGRAMA PIDMC</t>
  </si>
  <si>
    <t>31111-0601    K0001    M27C000116      T</t>
  </si>
  <si>
    <t>31111-0601    K0011    M27C000072    T</t>
  </si>
  <si>
    <t>31111-0601    K0001    M27C000133    T</t>
  </si>
  <si>
    <t>31111-0601    k0001    M27C000137    T</t>
  </si>
  <si>
    <t>CONTRATISTA</t>
  </si>
  <si>
    <t>OBRA</t>
  </si>
  <si>
    <t>MONTO PAGADO</t>
  </si>
  <si>
    <t>TOTAL</t>
  </si>
  <si>
    <t>JOSE LUIS ACEVEDO</t>
  </si>
  <si>
    <t>DRENAJE SANITARIO Y SISTEMA TRATAMIENTO AGUAS RESIDUALES LAS CRUCES</t>
  </si>
  <si>
    <t xml:space="preserve"> </t>
  </si>
  <si>
    <t>31111-0601    K0010    M27C000072    T</t>
  </si>
  <si>
    <t>31111-0601    K0012    M27C000072    T</t>
  </si>
  <si>
    <t>31111-0601    K0010    M27C000139    T</t>
  </si>
  <si>
    <t>ANTICIPO</t>
  </si>
  <si>
    <t xml:space="preserve">ESTIMACION 1 </t>
  </si>
  <si>
    <t>TOTAL PAGADO</t>
  </si>
  <si>
    <t>DRENAJE SANITARIO Y SISTEMA TRATAMIENTO AGUAS RESIDUALES 2E LAS CRUCES</t>
  </si>
  <si>
    <t>31111-0801    523104391    K0002    M27C0000089    T</t>
  </si>
  <si>
    <t>31111-0801   523104391    K0002    M27P000586    M</t>
  </si>
  <si>
    <t>31111-0801    523104391    K0002    M27C000141    T</t>
  </si>
  <si>
    <t>31111-0801    523104391    k0002    M27P000557    M</t>
  </si>
  <si>
    <t>ACEROS LAMINA Y CERCADOS SA DE CV</t>
  </si>
  <si>
    <t>TECHO FIRME A BASE DE PANEL METALICO AUTOPORTANTE MONOCHAPA, AISLADO EN POLIURETANO, LADO INTERNO EN ALUMINIO SOBRE MONTEN</t>
  </si>
  <si>
    <t>31111-0601    K0001    M27C000137    T</t>
  </si>
  <si>
    <t>COMISIONES BANCARIAS</t>
  </si>
  <si>
    <t>APORTACION PROGRAMA SACA-COSECHAS</t>
  </si>
  <si>
    <t>GASTOS INDIRECTOS</t>
  </si>
  <si>
    <t>CUENTA PUBLICA</t>
  </si>
  <si>
    <t>TRANSFERENCIA A CUENTA PUBLICA</t>
  </si>
  <si>
    <t>CECILIA RUVALCABA MOSQUEDA</t>
  </si>
  <si>
    <t>31111-0601    513303321    K0001    M27C000054   T</t>
  </si>
  <si>
    <t>ELECTRIFICACION DE LA CALLE JOSEFA ORTIZ DE DOMINGUEZ EN LA COMUNIDAD DE SAN PEDRO DE LOS NARANJOS, MUNICIPIO DE SALVATIERRA GUANAJUATO</t>
  </si>
  <si>
    <t>31111-0601    K0012    M27C000075 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</si>
</sst>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0" applyNumberFormat="0" applyAlignment="0" applyProtection="0"/>
    <xf numFmtId="0" fontId="15" fillId="10" borderId="11" applyNumberFormat="0" applyAlignment="0" applyProtection="0"/>
    <xf numFmtId="0" fontId="16" fillId="10" borderId="10" applyNumberFormat="0" applyAlignment="0" applyProtection="0"/>
    <xf numFmtId="0" fontId="17" fillId="0" borderId="12" applyNumberFormat="0" applyFill="0" applyAlignment="0" applyProtection="0"/>
    <xf numFmtId="0" fontId="18" fillId="11" borderId="13" applyNumberFormat="0" applyAlignment="0" applyProtection="0"/>
    <xf numFmtId="0" fontId="19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0" borderId="0"/>
    <xf numFmtId="0" fontId="22" fillId="0" borderId="0"/>
  </cellStyleXfs>
  <cellXfs count="7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4" fontId="0" fillId="0" borderId="1" xfId="0" applyNumberFormat="1" applyBorder="1"/>
    <xf numFmtId="0" fontId="0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0" fillId="4" borderId="0" xfId="0" applyFill="1"/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0" fillId="3" borderId="2" xfId="0" applyNumberFormat="1" applyFill="1" applyBorder="1"/>
    <xf numFmtId="164" fontId="4" fillId="3" borderId="2" xfId="1" applyNumberFormat="1" applyFont="1" applyFill="1" applyBorder="1" applyAlignment="1">
      <alignment vertical="center" wrapText="1"/>
    </xf>
    <xf numFmtId="4" fontId="0" fillId="0" borderId="2" xfId="0" applyNumberFormat="1" applyBorder="1"/>
    <xf numFmtId="0" fontId="0" fillId="0" borderId="2" xfId="0" applyBorder="1"/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0" fillId="3" borderId="1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4" borderId="16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0" fontId="0" fillId="0" borderId="2" xfId="0" applyFill="1" applyBorder="1"/>
    <xf numFmtId="0" fontId="0" fillId="0" borderId="18" xfId="0" applyFill="1" applyBorder="1"/>
    <xf numFmtId="0" fontId="0" fillId="0" borderId="18" xfId="0" applyFill="1" applyBorder="1" applyAlignment="1">
      <alignment wrapText="1"/>
    </xf>
    <xf numFmtId="0" fontId="0" fillId="0" borderId="1" xfId="0" applyFill="1" applyBorder="1" applyAlignment="1">
      <alignment wrapText="1"/>
    </xf>
    <xf numFmtId="17" fontId="0" fillId="0" borderId="0" xfId="0" applyNumberFormat="1" applyAlignment="1">
      <alignment wrapText="1"/>
    </xf>
    <xf numFmtId="4" fontId="0" fillId="0" borderId="0" xfId="0" applyNumberFormat="1"/>
    <xf numFmtId="4" fontId="0" fillId="4" borderId="1" xfId="0" applyNumberFormat="1" applyFill="1" applyBorder="1"/>
    <xf numFmtId="4" fontId="0" fillId="0" borderId="1" xfId="0" applyNumberFormat="1" applyFill="1" applyBorder="1"/>
    <xf numFmtId="0" fontId="0" fillId="37" borderId="1" xfId="0" applyFill="1" applyBorder="1" applyAlignment="1">
      <alignment wrapText="1"/>
    </xf>
    <xf numFmtId="4" fontId="0" fillId="0" borderId="0" xfId="0" applyNumberFormat="1" applyFill="1"/>
    <xf numFmtId="0" fontId="0" fillId="0" borderId="19" xfId="0" applyFill="1" applyBorder="1"/>
    <xf numFmtId="0" fontId="0" fillId="0" borderId="19" xfId="0" applyFont="1" applyFill="1" applyBorder="1" applyAlignment="1">
      <alignment horizontal="center" vertical="center" wrapText="1"/>
    </xf>
    <xf numFmtId="4" fontId="0" fillId="2" borderId="19" xfId="0" applyNumberFormat="1" applyFill="1" applyBorder="1"/>
    <xf numFmtId="4" fontId="0" fillId="3" borderId="19" xfId="0" applyNumberFormat="1" applyFill="1" applyBorder="1"/>
    <xf numFmtId="0" fontId="0" fillId="4" borderId="3" xfId="0" applyFill="1" applyBorder="1"/>
    <xf numFmtId="0" fontId="0" fillId="4" borderId="16" xfId="0" applyFill="1" applyBorder="1"/>
    <xf numFmtId="4" fontId="0" fillId="4" borderId="3" xfId="0" applyNumberFormat="1" applyFill="1" applyBorder="1"/>
    <xf numFmtId="0" fontId="2" fillId="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ill="1" applyBorder="1"/>
    <xf numFmtId="4" fontId="0" fillId="2" borderId="3" xfId="0" applyNumberFormat="1" applyFill="1" applyBorder="1"/>
    <xf numFmtId="4" fontId="0" fillId="3" borderId="3" xfId="0" applyNumberFormat="1" applyFill="1" applyBorder="1"/>
    <xf numFmtId="4" fontId="0" fillId="0" borderId="2" xfId="0" applyNumberFormat="1" applyFill="1" applyBorder="1"/>
    <xf numFmtId="0" fontId="0" fillId="0" borderId="16" xfId="0" applyFill="1" applyBorder="1"/>
    <xf numFmtId="4" fontId="0" fillId="0" borderId="20" xfId="0" applyNumberFormat="1" applyFill="1" applyBorder="1"/>
    <xf numFmtId="4" fontId="0" fillId="0" borderId="19" xfId="0" applyNumberFormat="1" applyFill="1" applyBorder="1"/>
    <xf numFmtId="4" fontId="0" fillId="0" borderId="16" xfId="0" applyNumberFormat="1" applyFill="1" applyBorder="1"/>
    <xf numFmtId="4" fontId="0" fillId="0" borderId="3" xfId="0" applyNumberFormat="1" applyFill="1" applyBorder="1"/>
    <xf numFmtId="0" fontId="0" fillId="38" borderId="1" xfId="0" applyFont="1" applyFill="1" applyBorder="1" applyAlignment="1">
      <alignment horizontal="center" vertical="center" wrapText="1"/>
    </xf>
    <xf numFmtId="4" fontId="26" fillId="0" borderId="3" xfId="0" applyNumberFormat="1" applyFont="1" applyFill="1" applyBorder="1"/>
    <xf numFmtId="4" fontId="26" fillId="0" borderId="1" xfId="0" applyNumberFormat="1" applyFont="1" applyFill="1" applyBorder="1"/>
    <xf numFmtId="0" fontId="23" fillId="0" borderId="0" xfId="0" applyFont="1" applyAlignment="1">
      <alignment horizontal="center"/>
    </xf>
    <xf numFmtId="0" fontId="23" fillId="0" borderId="6" xfId="0" applyFont="1" applyBorder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rmal 2" xfId="44"/>
    <cellStyle name="Normal 3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K1" sqref="K1"/>
    </sheetView>
  </sheetViews>
  <sheetFormatPr baseColWidth="10" defaultRowHeight="15" x14ac:dyDescent="0.25"/>
  <cols>
    <col min="1" max="1" width="25.5703125" customWidth="1"/>
    <col min="2" max="2" width="43" customWidth="1"/>
    <col min="3" max="3" width="82.7109375" customWidth="1"/>
    <col min="4" max="5" width="18.7109375" customWidth="1"/>
    <col min="6" max="7" width="22.42578125" customWidth="1"/>
    <col min="8" max="8" width="15.140625" hidden="1" customWidth="1"/>
    <col min="9" max="9" width="12.85546875" hidden="1" customWidth="1"/>
    <col min="10" max="10" width="11.85546875" hidden="1" customWidth="1"/>
    <col min="11" max="11" width="11.42578125" hidden="1" customWidth="1"/>
    <col min="12" max="12" width="13.5703125" hidden="1" customWidth="1"/>
    <col min="13" max="13" width="13.42578125" customWidth="1"/>
  </cols>
  <sheetData>
    <row r="1" spans="2:13" x14ac:dyDescent="0.25">
      <c r="C1" s="69" t="s">
        <v>5</v>
      </c>
    </row>
    <row r="2" spans="2:13" ht="15.75" thickBot="1" x14ac:dyDescent="0.3">
      <c r="C2" s="70"/>
    </row>
    <row r="3" spans="2:13" ht="30.75" thickBot="1" x14ac:dyDescent="0.3">
      <c r="B3" t="s">
        <v>3</v>
      </c>
      <c r="C3" s="34" t="s">
        <v>0</v>
      </c>
      <c r="D3" s="35" t="s">
        <v>4</v>
      </c>
      <c r="E3" s="35" t="s">
        <v>21</v>
      </c>
      <c r="F3" s="1" t="s">
        <v>1</v>
      </c>
      <c r="G3" s="1" t="s">
        <v>2</v>
      </c>
      <c r="H3" s="36">
        <v>43252</v>
      </c>
      <c r="I3" s="37">
        <v>43282</v>
      </c>
      <c r="J3" s="37">
        <v>43313</v>
      </c>
      <c r="K3" s="42">
        <v>43344</v>
      </c>
      <c r="L3" s="42">
        <v>43374</v>
      </c>
    </row>
    <row r="4" spans="2:13" s="8" customFormat="1" x14ac:dyDescent="0.25">
      <c r="C4" s="9"/>
      <c r="D4" s="9"/>
      <c r="E4" s="9"/>
      <c r="F4" s="55"/>
      <c r="G4" s="55"/>
    </row>
    <row r="5" spans="2:13" s="20" customFormat="1" x14ac:dyDescent="0.25">
      <c r="B5" s="18" t="s">
        <v>93</v>
      </c>
      <c r="C5" s="1"/>
      <c r="D5" s="1"/>
      <c r="E5" s="1"/>
      <c r="F5" s="1"/>
      <c r="G5" s="1"/>
      <c r="H5" s="18">
        <v>17.399999999999999</v>
      </c>
      <c r="I5" s="18">
        <v>40.6</v>
      </c>
      <c r="J5" s="18">
        <v>58</v>
      </c>
      <c r="K5" s="18">
        <v>63.8</v>
      </c>
      <c r="L5" s="18">
        <v>98.6</v>
      </c>
      <c r="M5" s="47">
        <f>H5+I5+J5+K5</f>
        <v>179.8</v>
      </c>
    </row>
    <row r="6" spans="2:13" ht="38.25" x14ac:dyDescent="0.25">
      <c r="B6" s="2" t="s">
        <v>6</v>
      </c>
      <c r="C6" s="3" t="s">
        <v>7</v>
      </c>
      <c r="D6" s="13"/>
      <c r="E6" s="13"/>
      <c r="F6" s="6">
        <v>1000000</v>
      </c>
      <c r="G6" s="14">
        <v>973376.02</v>
      </c>
      <c r="H6" s="60">
        <v>973376.02</v>
      </c>
      <c r="I6" s="38"/>
      <c r="J6" s="38"/>
      <c r="K6" s="45"/>
      <c r="L6" s="45"/>
      <c r="M6" s="47">
        <f t="shared" ref="M6:M47" si="0">H6+I6+J6+K6</f>
        <v>973376.02</v>
      </c>
    </row>
    <row r="7" spans="2:13" ht="38.25" x14ac:dyDescent="0.25">
      <c r="B7" s="2" t="s">
        <v>6</v>
      </c>
      <c r="C7" s="3" t="s">
        <v>12</v>
      </c>
      <c r="D7" s="13"/>
      <c r="E7" s="13"/>
      <c r="F7" s="6">
        <v>500862</v>
      </c>
      <c r="G7" s="14">
        <v>500148.41</v>
      </c>
      <c r="H7" s="60">
        <v>500148.41</v>
      </c>
      <c r="I7" s="38"/>
      <c r="J7" s="38"/>
      <c r="K7" s="45"/>
      <c r="L7" s="45"/>
      <c r="M7" s="47">
        <f t="shared" si="0"/>
        <v>500148.41</v>
      </c>
    </row>
    <row r="8" spans="2:13" ht="25.5" x14ac:dyDescent="0.25">
      <c r="B8" s="2" t="s">
        <v>13</v>
      </c>
      <c r="C8" s="3" t="s">
        <v>14</v>
      </c>
      <c r="D8" s="13"/>
      <c r="E8" s="13"/>
      <c r="F8" s="6">
        <v>644433.96</v>
      </c>
      <c r="G8" s="14">
        <v>644433.96</v>
      </c>
      <c r="H8" s="60">
        <v>644433.96</v>
      </c>
      <c r="I8" s="38"/>
      <c r="J8" s="38"/>
      <c r="K8" s="45"/>
      <c r="L8" s="45"/>
      <c r="M8" s="47">
        <f t="shared" si="0"/>
        <v>644433.96</v>
      </c>
    </row>
    <row r="9" spans="2:13" x14ac:dyDescent="0.25">
      <c r="B9" s="2" t="s">
        <v>13</v>
      </c>
      <c r="C9" s="3" t="s">
        <v>15</v>
      </c>
      <c r="D9" s="13"/>
      <c r="E9" s="13"/>
      <c r="F9" s="6">
        <v>249999.99</v>
      </c>
      <c r="G9" s="23">
        <v>249999.99</v>
      </c>
      <c r="H9" s="60">
        <v>249999.99</v>
      </c>
      <c r="I9" s="38"/>
      <c r="J9" s="38"/>
      <c r="K9" s="45"/>
      <c r="L9" s="45"/>
      <c r="M9" s="47">
        <f t="shared" si="0"/>
        <v>249999.99</v>
      </c>
    </row>
    <row r="10" spans="2:13" x14ac:dyDescent="0.25">
      <c r="B10" s="2" t="s">
        <v>13</v>
      </c>
      <c r="C10" s="3" t="s">
        <v>16</v>
      </c>
      <c r="D10" s="13"/>
      <c r="E10" s="13"/>
      <c r="F10" s="6">
        <v>269026.56</v>
      </c>
      <c r="G10" s="23">
        <v>269026.56</v>
      </c>
      <c r="H10" s="60">
        <v>269026.56</v>
      </c>
      <c r="I10" s="38"/>
      <c r="J10" s="38"/>
      <c r="K10" s="45"/>
      <c r="L10" s="45"/>
      <c r="M10" s="47">
        <f t="shared" si="0"/>
        <v>269026.56</v>
      </c>
    </row>
    <row r="11" spans="2:13" ht="25.5" x14ac:dyDescent="0.25">
      <c r="B11" s="2" t="s">
        <v>67</v>
      </c>
      <c r="C11" s="3" t="s">
        <v>66</v>
      </c>
      <c r="D11" s="13"/>
      <c r="E11" s="13"/>
      <c r="F11" s="6">
        <v>705123.06</v>
      </c>
      <c r="G11" s="23">
        <v>445692.78</v>
      </c>
      <c r="H11" s="60"/>
      <c r="I11" s="38"/>
      <c r="J11" s="38"/>
      <c r="K11" s="45">
        <v>445692.78</v>
      </c>
      <c r="L11" s="45"/>
      <c r="M11" s="47">
        <f t="shared" si="0"/>
        <v>445692.78</v>
      </c>
    </row>
    <row r="12" spans="2:13" x14ac:dyDescent="0.25">
      <c r="B12" s="8"/>
      <c r="C12" s="9" t="s">
        <v>8</v>
      </c>
      <c r="D12" s="9"/>
      <c r="E12" s="9"/>
      <c r="F12" s="22"/>
      <c r="G12" s="27"/>
      <c r="H12" s="61"/>
      <c r="I12" s="38"/>
      <c r="J12" s="38"/>
      <c r="K12" s="45"/>
      <c r="L12" s="45"/>
      <c r="M12" s="47">
        <f t="shared" si="0"/>
        <v>0</v>
      </c>
    </row>
    <row r="13" spans="2:13" ht="25.5" x14ac:dyDescent="0.25">
      <c r="B13" s="18" t="s">
        <v>9</v>
      </c>
      <c r="C13" s="3" t="s">
        <v>10</v>
      </c>
      <c r="D13" s="13">
        <v>741000242</v>
      </c>
      <c r="E13" s="13">
        <v>2700000108</v>
      </c>
      <c r="F13" s="6">
        <v>537643.39</v>
      </c>
      <c r="G13" s="14">
        <v>537521.93000000005</v>
      </c>
      <c r="H13" s="60">
        <v>161256.57999999999</v>
      </c>
      <c r="I13" s="38"/>
      <c r="J13" s="38"/>
      <c r="K13" s="45"/>
      <c r="L13" s="45"/>
      <c r="M13" s="47">
        <f t="shared" si="0"/>
        <v>161256.57999999999</v>
      </c>
    </row>
    <row r="14" spans="2:13" ht="25.5" x14ac:dyDescent="0.25">
      <c r="B14" s="18" t="s">
        <v>9</v>
      </c>
      <c r="C14" s="3" t="s">
        <v>11</v>
      </c>
      <c r="D14" s="13">
        <v>741000241</v>
      </c>
      <c r="E14" s="13">
        <v>2700000107</v>
      </c>
      <c r="F14" s="6">
        <v>229642.16</v>
      </c>
      <c r="G14" s="14">
        <v>229608.27</v>
      </c>
      <c r="H14" s="60">
        <v>68882.48</v>
      </c>
      <c r="I14" s="38"/>
      <c r="J14" s="38"/>
      <c r="K14" s="45"/>
      <c r="L14" s="45"/>
      <c r="M14" s="47">
        <f t="shared" si="0"/>
        <v>68882.48</v>
      </c>
    </row>
    <row r="15" spans="2:13" ht="25.5" x14ac:dyDescent="0.25">
      <c r="B15" s="18" t="s">
        <v>9</v>
      </c>
      <c r="C15" s="3" t="s">
        <v>17</v>
      </c>
      <c r="D15" s="13">
        <v>741000245</v>
      </c>
      <c r="E15" s="13">
        <v>2700000110</v>
      </c>
      <c r="F15" s="6">
        <v>315308.45</v>
      </c>
      <c r="G15" s="14">
        <v>314707.90999999997</v>
      </c>
      <c r="H15" s="60">
        <v>94412.37</v>
      </c>
      <c r="I15" s="38"/>
      <c r="J15" s="38"/>
      <c r="K15" s="45"/>
      <c r="L15" s="45"/>
      <c r="M15" s="47">
        <f t="shared" si="0"/>
        <v>94412.37</v>
      </c>
    </row>
    <row r="16" spans="2:13" x14ac:dyDescent="0.25">
      <c r="B16" s="18" t="s">
        <v>9</v>
      </c>
      <c r="C16" s="3" t="s">
        <v>18</v>
      </c>
      <c r="D16" s="13">
        <v>741000244</v>
      </c>
      <c r="E16" s="13">
        <v>2700000109</v>
      </c>
      <c r="F16" s="6">
        <v>307213.36</v>
      </c>
      <c r="G16" s="14">
        <v>307083.34000000003</v>
      </c>
      <c r="H16" s="60">
        <v>92125</v>
      </c>
      <c r="I16" s="38"/>
      <c r="J16" s="38"/>
      <c r="K16" s="45"/>
      <c r="L16" s="45"/>
      <c r="M16" s="47">
        <f t="shared" si="0"/>
        <v>92125</v>
      </c>
    </row>
    <row r="17" spans="1:13" ht="25.5" x14ac:dyDescent="0.25">
      <c r="A17" t="s">
        <v>71</v>
      </c>
      <c r="B17" s="18" t="s">
        <v>19</v>
      </c>
      <c r="C17" s="3" t="s">
        <v>20</v>
      </c>
      <c r="D17" s="13">
        <v>741000246</v>
      </c>
      <c r="E17" s="13">
        <v>2700000111</v>
      </c>
      <c r="F17" s="6">
        <v>510000</v>
      </c>
      <c r="G17" s="14">
        <v>508893.03</v>
      </c>
      <c r="H17" s="60">
        <v>152667.91</v>
      </c>
      <c r="I17" s="38"/>
      <c r="J17" s="38"/>
      <c r="K17" s="45">
        <v>331133.44</v>
      </c>
      <c r="L17" s="45">
        <v>25091.68</v>
      </c>
      <c r="M17" s="47">
        <f t="shared" si="0"/>
        <v>483801.35</v>
      </c>
    </row>
    <row r="18" spans="1:13" ht="25.5" x14ac:dyDescent="0.25">
      <c r="A18" t="s">
        <v>80</v>
      </c>
      <c r="B18" s="18" t="s">
        <v>25</v>
      </c>
      <c r="C18" s="3" t="s">
        <v>22</v>
      </c>
      <c r="D18" s="13">
        <v>741000248</v>
      </c>
      <c r="E18" s="13">
        <v>2700000112</v>
      </c>
      <c r="F18" s="6">
        <v>2008278.28</v>
      </c>
      <c r="G18" s="14">
        <v>1996188.84</v>
      </c>
      <c r="H18" s="60">
        <v>598856.65</v>
      </c>
      <c r="I18" s="38"/>
      <c r="J18" s="60">
        <v>561804.59</v>
      </c>
      <c r="K18" s="45">
        <v>636928.62</v>
      </c>
      <c r="L18" s="45"/>
      <c r="M18" s="47">
        <f t="shared" si="0"/>
        <v>1797589.8599999999</v>
      </c>
    </row>
    <row r="19" spans="1:13" ht="25.5" x14ac:dyDescent="0.25">
      <c r="A19" t="s">
        <v>68</v>
      </c>
      <c r="B19" s="18" t="s">
        <v>24</v>
      </c>
      <c r="C19" s="3" t="s">
        <v>23</v>
      </c>
      <c r="D19" s="13">
        <v>741000250</v>
      </c>
      <c r="E19" s="13">
        <v>2700000114</v>
      </c>
      <c r="F19" s="6">
        <v>1500000</v>
      </c>
      <c r="G19" s="14">
        <v>1494512.55</v>
      </c>
      <c r="H19" s="38"/>
      <c r="I19" s="60">
        <v>448353.77</v>
      </c>
      <c r="J19" s="38"/>
      <c r="K19" s="45">
        <v>498135.3</v>
      </c>
      <c r="L19" s="45">
        <v>384708.49</v>
      </c>
      <c r="M19" s="47">
        <f t="shared" si="0"/>
        <v>946489.07000000007</v>
      </c>
    </row>
    <row r="20" spans="1:13" ht="25.5" x14ac:dyDescent="0.25">
      <c r="A20" t="s">
        <v>69</v>
      </c>
      <c r="B20" s="18" t="s">
        <v>25</v>
      </c>
      <c r="C20" s="3" t="s">
        <v>26</v>
      </c>
      <c r="D20" s="13">
        <v>741000251</v>
      </c>
      <c r="E20" s="13">
        <v>2700000115</v>
      </c>
      <c r="F20" s="6">
        <v>3897943.29</v>
      </c>
      <c r="G20" s="14">
        <v>3887131.77</v>
      </c>
      <c r="H20" s="38"/>
      <c r="I20" s="60">
        <v>1166139.53</v>
      </c>
      <c r="J20" s="60">
        <v>284536.07</v>
      </c>
      <c r="K20" s="45">
        <f>965391.43+405883.48</f>
        <v>1371274.9100000001</v>
      </c>
      <c r="L20" s="45"/>
      <c r="M20" s="47">
        <f t="shared" si="0"/>
        <v>2821950.5100000002</v>
      </c>
    </row>
    <row r="21" spans="1:13" ht="25.5" x14ac:dyDescent="0.25">
      <c r="B21" s="18" t="s">
        <v>9</v>
      </c>
      <c r="C21" s="3" t="s">
        <v>27</v>
      </c>
      <c r="D21" s="13">
        <v>741000257</v>
      </c>
      <c r="E21" s="13">
        <v>2700000125</v>
      </c>
      <c r="F21" s="6">
        <v>1094561.5</v>
      </c>
      <c r="G21" s="14">
        <v>1094512.22</v>
      </c>
      <c r="H21" s="38"/>
      <c r="I21" s="60">
        <v>328353.67</v>
      </c>
      <c r="J21" s="38"/>
      <c r="K21" s="45"/>
      <c r="L21" s="45"/>
      <c r="M21" s="47">
        <f t="shared" si="0"/>
        <v>328353.67</v>
      </c>
    </row>
    <row r="22" spans="1:13" s="20" customFormat="1" ht="30" x14ac:dyDescent="0.25">
      <c r="A22" s="20" t="s">
        <v>81</v>
      </c>
      <c r="B22" s="18" t="s">
        <v>28</v>
      </c>
      <c r="C22" s="19" t="s">
        <v>29</v>
      </c>
      <c r="D22" s="5">
        <v>741000261</v>
      </c>
      <c r="E22" s="5">
        <v>2700000135</v>
      </c>
      <c r="F22" s="6">
        <v>3450477.62</v>
      </c>
      <c r="G22" s="14">
        <v>3444654.42</v>
      </c>
      <c r="H22" s="38"/>
      <c r="I22" s="60">
        <v>1033396.32</v>
      </c>
      <c r="J22" s="38"/>
      <c r="K22" s="45">
        <v>666538.22</v>
      </c>
      <c r="L22" s="45"/>
      <c r="M22" s="47">
        <f t="shared" si="0"/>
        <v>1699934.54</v>
      </c>
    </row>
    <row r="23" spans="1:13" s="20" customFormat="1" ht="30" x14ac:dyDescent="0.25">
      <c r="A23" s="20" t="s">
        <v>92</v>
      </c>
      <c r="B23" s="18" t="s">
        <v>34</v>
      </c>
      <c r="C23" s="19" t="s">
        <v>33</v>
      </c>
      <c r="D23" s="5">
        <v>741000259</v>
      </c>
      <c r="E23" s="5">
        <v>2700000133</v>
      </c>
      <c r="F23" s="6">
        <v>2814000</v>
      </c>
      <c r="G23" s="14">
        <v>2789206.31</v>
      </c>
      <c r="H23" s="38"/>
      <c r="I23" s="60">
        <v>836761.89</v>
      </c>
      <c r="J23" s="38"/>
      <c r="K23" s="45"/>
      <c r="L23" s="45">
        <v>232028.45</v>
      </c>
      <c r="M23" s="47">
        <f t="shared" si="0"/>
        <v>836761.89</v>
      </c>
    </row>
    <row r="24" spans="1:13" s="20" customFormat="1" ht="30" x14ac:dyDescent="0.25">
      <c r="A24" s="20" t="s">
        <v>79</v>
      </c>
      <c r="B24" s="39" t="s">
        <v>25</v>
      </c>
      <c r="C24" s="19" t="s">
        <v>40</v>
      </c>
      <c r="D24" s="5">
        <v>741000212</v>
      </c>
      <c r="E24" s="5"/>
      <c r="F24" s="6">
        <v>1550000</v>
      </c>
      <c r="G24" s="23">
        <v>1492862.74</v>
      </c>
      <c r="H24" s="38"/>
      <c r="I24" s="60">
        <v>784475.13</v>
      </c>
      <c r="J24" s="38"/>
      <c r="K24" s="45">
        <v>458087.02</v>
      </c>
      <c r="L24" s="45"/>
      <c r="M24" s="47">
        <f t="shared" si="0"/>
        <v>1242562.1499999999</v>
      </c>
    </row>
    <row r="25" spans="1:13" s="20" customFormat="1" ht="30" x14ac:dyDescent="0.25">
      <c r="A25" s="20" t="s">
        <v>70</v>
      </c>
      <c r="B25" s="39" t="s">
        <v>45</v>
      </c>
      <c r="C25" s="19" t="s">
        <v>46</v>
      </c>
      <c r="D25" s="5">
        <v>741000269</v>
      </c>
      <c r="E25" s="5">
        <v>2700000152</v>
      </c>
      <c r="F25" s="6">
        <v>1606282.75</v>
      </c>
      <c r="G25" s="23">
        <v>1533742.37</v>
      </c>
      <c r="H25" s="38"/>
      <c r="I25" s="60"/>
      <c r="J25" s="60">
        <v>460122.71</v>
      </c>
      <c r="K25" s="45">
        <f>187524.2+284171.59</f>
        <v>471695.79000000004</v>
      </c>
      <c r="L25" s="45"/>
      <c r="M25" s="47">
        <f t="shared" si="0"/>
        <v>931818.5</v>
      </c>
    </row>
    <row r="26" spans="1:13" s="20" customFormat="1" ht="30" x14ac:dyDescent="0.25">
      <c r="B26" s="39" t="s">
        <v>48</v>
      </c>
      <c r="C26" s="19" t="s">
        <v>47</v>
      </c>
      <c r="D26" s="5">
        <v>741000270</v>
      </c>
      <c r="E26" s="5">
        <v>2700000156</v>
      </c>
      <c r="F26" s="6">
        <v>150000</v>
      </c>
      <c r="G26" s="23">
        <v>150000</v>
      </c>
      <c r="H26" s="38"/>
      <c r="I26" s="60"/>
      <c r="J26" s="60">
        <f>142431.96+7568.04</f>
        <v>150000</v>
      </c>
      <c r="K26" s="45"/>
      <c r="L26" s="45"/>
      <c r="M26" s="47">
        <f t="shared" si="0"/>
        <v>150000</v>
      </c>
    </row>
    <row r="27" spans="1:13" s="20" customFormat="1" ht="30" x14ac:dyDescent="0.25">
      <c r="A27" s="20" t="s">
        <v>88</v>
      </c>
      <c r="B27" s="40" t="s">
        <v>52</v>
      </c>
      <c r="C27" s="19" t="s">
        <v>51</v>
      </c>
      <c r="D27" s="5"/>
      <c r="E27" s="5">
        <v>2700000161</v>
      </c>
      <c r="F27" s="6">
        <v>2000000</v>
      </c>
      <c r="G27" s="23">
        <v>1984628.93</v>
      </c>
      <c r="H27" s="38"/>
      <c r="I27" s="60"/>
      <c r="J27" s="60">
        <v>992314.47</v>
      </c>
      <c r="K27" s="45">
        <v>217463.36</v>
      </c>
      <c r="L27" s="45">
        <v>476003.62</v>
      </c>
      <c r="M27" s="47">
        <f t="shared" si="0"/>
        <v>1209777.83</v>
      </c>
    </row>
    <row r="28" spans="1:13" s="20" customFormat="1" ht="30" x14ac:dyDescent="0.25">
      <c r="B28" s="24"/>
      <c r="C28" s="56" t="s">
        <v>59</v>
      </c>
      <c r="D28" s="49"/>
      <c r="E28" s="49"/>
      <c r="F28" s="50">
        <v>945000</v>
      </c>
      <c r="G28" s="51">
        <v>937290.2</v>
      </c>
      <c r="H28" s="57"/>
      <c r="I28" s="62"/>
      <c r="J28" s="62">
        <v>937290.2</v>
      </c>
      <c r="K28" s="63"/>
      <c r="L28" s="63"/>
      <c r="M28" s="47">
        <f t="shared" si="0"/>
        <v>937290.2</v>
      </c>
    </row>
    <row r="29" spans="1:13" s="20" customFormat="1" x14ac:dyDescent="0.25">
      <c r="B29" s="18" t="s">
        <v>94</v>
      </c>
      <c r="C29" s="18" t="s">
        <v>94</v>
      </c>
      <c r="D29" s="5"/>
      <c r="E29" s="5"/>
      <c r="F29" s="6">
        <v>2000000</v>
      </c>
      <c r="G29" s="23">
        <v>2000000</v>
      </c>
      <c r="H29" s="18"/>
      <c r="I29" s="45">
        <v>2000000</v>
      </c>
      <c r="J29" s="45"/>
      <c r="K29" s="45"/>
      <c r="L29" s="45"/>
      <c r="M29" s="47">
        <f t="shared" si="0"/>
        <v>2000000</v>
      </c>
    </row>
    <row r="30" spans="1:13" s="20" customFormat="1" ht="30" x14ac:dyDescent="0.25">
      <c r="A30" s="20" t="s">
        <v>101</v>
      </c>
      <c r="B30" s="18" t="s">
        <v>48</v>
      </c>
      <c r="C30" s="41" t="s">
        <v>100</v>
      </c>
      <c r="D30" s="5">
        <v>741000278</v>
      </c>
      <c r="E30" s="5">
        <v>2700000201</v>
      </c>
      <c r="F30" s="58">
        <v>108835.06</v>
      </c>
      <c r="G30" s="59">
        <v>108800</v>
      </c>
      <c r="H30" s="24"/>
      <c r="I30" s="64"/>
      <c r="J30" s="64"/>
      <c r="K30" s="65"/>
      <c r="L30" s="67">
        <v>102923.27</v>
      </c>
      <c r="M30" s="47">
        <f t="shared" si="0"/>
        <v>0</v>
      </c>
    </row>
    <row r="31" spans="1:13" s="20" customFormat="1" x14ac:dyDescent="0.25">
      <c r="A31" s="20" t="s">
        <v>99</v>
      </c>
      <c r="B31" s="18" t="s">
        <v>98</v>
      </c>
      <c r="C31" s="19" t="s">
        <v>95</v>
      </c>
      <c r="D31" s="5"/>
      <c r="E31" s="5">
        <v>2700000185</v>
      </c>
      <c r="F31" s="58">
        <v>249400</v>
      </c>
      <c r="G31" s="59">
        <v>249400</v>
      </c>
      <c r="H31" s="24"/>
      <c r="I31" s="64"/>
      <c r="J31" s="64"/>
      <c r="K31" s="65"/>
      <c r="L31" s="65">
        <v>249400</v>
      </c>
      <c r="M31" s="47">
        <f t="shared" si="0"/>
        <v>0</v>
      </c>
    </row>
    <row r="32" spans="1:13" s="20" customFormat="1" x14ac:dyDescent="0.25">
      <c r="A32" s="20" t="s">
        <v>99</v>
      </c>
      <c r="B32" s="18" t="s">
        <v>98</v>
      </c>
      <c r="C32" s="19" t="s">
        <v>95</v>
      </c>
      <c r="D32" s="5"/>
      <c r="E32" s="5">
        <v>2700000185</v>
      </c>
      <c r="F32" s="58">
        <v>138040</v>
      </c>
      <c r="G32" s="59">
        <v>138040</v>
      </c>
      <c r="H32" s="24"/>
      <c r="I32" s="64"/>
      <c r="J32" s="64"/>
      <c r="K32" s="65"/>
      <c r="L32" s="67">
        <v>138040</v>
      </c>
      <c r="M32" s="47">
        <f t="shared" si="0"/>
        <v>0</v>
      </c>
    </row>
    <row r="33" spans="1:13" s="8" customFormat="1" x14ac:dyDescent="0.25">
      <c r="C33" s="9" t="s">
        <v>30</v>
      </c>
      <c r="D33" s="9"/>
      <c r="E33" s="9"/>
      <c r="F33" s="22"/>
      <c r="G33" s="22"/>
      <c r="H33" s="20"/>
      <c r="I33" s="61"/>
      <c r="J33" s="61"/>
      <c r="K33" s="65"/>
      <c r="L33" s="65"/>
      <c r="M33" s="47">
        <f t="shared" si="0"/>
        <v>0</v>
      </c>
    </row>
    <row r="34" spans="1:13" ht="38.25" x14ac:dyDescent="0.25">
      <c r="A34" t="s">
        <v>62</v>
      </c>
      <c r="B34" s="2" t="s">
        <v>31</v>
      </c>
      <c r="C34" s="3" t="s">
        <v>35</v>
      </c>
      <c r="D34" s="13"/>
      <c r="E34" s="13">
        <v>2700000132</v>
      </c>
      <c r="F34" s="6">
        <v>1620000</v>
      </c>
      <c r="G34" s="14">
        <v>1619000</v>
      </c>
      <c r="H34" s="38"/>
      <c r="I34" s="60">
        <v>809500</v>
      </c>
      <c r="J34" s="38"/>
      <c r="K34" s="45">
        <v>94345.73</v>
      </c>
      <c r="L34" s="45">
        <v>128184.63</v>
      </c>
      <c r="M34" s="47">
        <f t="shared" si="0"/>
        <v>903845.73</v>
      </c>
    </row>
    <row r="35" spans="1:13" ht="38.25" x14ac:dyDescent="0.25">
      <c r="B35" s="2" t="s">
        <v>31</v>
      </c>
      <c r="C35" s="3" t="s">
        <v>41</v>
      </c>
      <c r="D35" s="13"/>
      <c r="E35" s="13">
        <v>2700000140</v>
      </c>
      <c r="F35" s="6">
        <v>1680000</v>
      </c>
      <c r="G35" s="14">
        <v>1678524.58</v>
      </c>
      <c r="H35" s="38"/>
      <c r="I35" s="60">
        <v>839262.29</v>
      </c>
      <c r="J35" s="38"/>
      <c r="K35" s="45"/>
      <c r="L35" s="45"/>
      <c r="M35" s="47">
        <f t="shared" si="0"/>
        <v>839262.29</v>
      </c>
    </row>
    <row r="36" spans="1:13" s="8" customFormat="1" x14ac:dyDescent="0.25">
      <c r="C36" s="9" t="s">
        <v>32</v>
      </c>
      <c r="D36" s="9"/>
      <c r="E36" s="9"/>
      <c r="F36" s="10"/>
      <c r="G36" s="10"/>
      <c r="H36" s="20"/>
      <c r="I36" s="38"/>
      <c r="J36" s="38"/>
      <c r="K36" s="45"/>
      <c r="L36" s="45"/>
      <c r="M36" s="47">
        <f t="shared" si="0"/>
        <v>0</v>
      </c>
    </row>
    <row r="37" spans="1:13" ht="25.5" x14ac:dyDescent="0.25">
      <c r="A37" t="s">
        <v>71</v>
      </c>
      <c r="B37" s="18" t="s">
        <v>34</v>
      </c>
      <c r="C37" s="3" t="s">
        <v>39</v>
      </c>
      <c r="D37" s="13">
        <v>741000260</v>
      </c>
      <c r="E37" s="13">
        <v>2700000134</v>
      </c>
      <c r="F37" s="6">
        <v>1755624.33</v>
      </c>
      <c r="G37" s="14">
        <v>1739379.63</v>
      </c>
      <c r="H37" s="38"/>
      <c r="I37" s="60">
        <v>521813.89</v>
      </c>
      <c r="J37" s="38"/>
      <c r="K37" s="45"/>
      <c r="L37" s="45">
        <v>415388.38</v>
      </c>
      <c r="M37" s="47">
        <f t="shared" si="0"/>
        <v>521813.89</v>
      </c>
    </row>
    <row r="38" spans="1:13" ht="25.5" x14ac:dyDescent="0.25">
      <c r="A38" t="s">
        <v>64</v>
      </c>
      <c r="B38" s="2" t="s">
        <v>42</v>
      </c>
      <c r="C38" s="3" t="s">
        <v>43</v>
      </c>
      <c r="D38" s="13">
        <v>741000263</v>
      </c>
      <c r="E38" s="13">
        <v>2700000139</v>
      </c>
      <c r="F38" s="6">
        <v>1416678.49</v>
      </c>
      <c r="G38" s="14">
        <v>1398252.18</v>
      </c>
      <c r="H38" s="38"/>
      <c r="I38" s="60"/>
      <c r="J38" s="60">
        <v>419475.65</v>
      </c>
      <c r="K38" s="45">
        <f>535170.26+163479.32</f>
        <v>698649.58000000007</v>
      </c>
      <c r="L38" s="68">
        <v>64777.23</v>
      </c>
      <c r="M38" s="47">
        <f t="shared" si="0"/>
        <v>1118125.23</v>
      </c>
    </row>
    <row r="39" spans="1:13" ht="45" x14ac:dyDescent="0.25">
      <c r="B39" s="2" t="s">
        <v>38</v>
      </c>
      <c r="C39" s="5" t="s">
        <v>44</v>
      </c>
      <c r="D39" s="5"/>
      <c r="E39" s="5"/>
      <c r="F39" s="6">
        <v>638085.87</v>
      </c>
      <c r="G39" s="14">
        <v>628927.06999999995</v>
      </c>
      <c r="H39" s="38"/>
      <c r="I39" s="60"/>
      <c r="J39" s="60">
        <v>628927.06999999995</v>
      </c>
      <c r="K39" s="45"/>
      <c r="L39" s="45"/>
      <c r="M39" s="47">
        <f t="shared" si="0"/>
        <v>628927.06999999995</v>
      </c>
    </row>
    <row r="40" spans="1:13" ht="30" x14ac:dyDescent="0.25">
      <c r="A40" t="s">
        <v>87</v>
      </c>
      <c r="B40" s="41" t="s">
        <v>49</v>
      </c>
      <c r="C40" s="5" t="s">
        <v>50</v>
      </c>
      <c r="D40" s="5"/>
      <c r="E40" s="5">
        <v>2700000155</v>
      </c>
      <c r="F40" s="6">
        <v>1800000</v>
      </c>
      <c r="G40" s="23">
        <v>1797257.6</v>
      </c>
      <c r="H40" s="18"/>
      <c r="I40" s="60"/>
      <c r="J40" s="60">
        <v>898628.8</v>
      </c>
      <c r="K40" s="45">
        <v>718903.04</v>
      </c>
      <c r="L40" s="45"/>
      <c r="M40" s="47">
        <f t="shared" si="0"/>
        <v>1617531.84</v>
      </c>
    </row>
    <row r="41" spans="1:13" ht="60" x14ac:dyDescent="0.25">
      <c r="A41" t="s">
        <v>86</v>
      </c>
      <c r="B41" s="18" t="s">
        <v>53</v>
      </c>
      <c r="C41" s="5" t="s">
        <v>54</v>
      </c>
      <c r="D41" s="5"/>
      <c r="E41" s="5">
        <v>2700000165</v>
      </c>
      <c r="F41" s="6">
        <v>1620000</v>
      </c>
      <c r="G41" s="23">
        <v>1619599.74</v>
      </c>
      <c r="H41" s="18"/>
      <c r="I41" s="60"/>
      <c r="J41" s="60">
        <v>809799.87</v>
      </c>
      <c r="K41" s="45">
        <v>233951.54</v>
      </c>
      <c r="L41" s="45"/>
      <c r="M41" s="47">
        <f t="shared" si="0"/>
        <v>1043751.41</v>
      </c>
    </row>
    <row r="42" spans="1:13" ht="30" x14ac:dyDescent="0.25">
      <c r="B42" s="41" t="s">
        <v>55</v>
      </c>
      <c r="C42" s="5" t="s">
        <v>56</v>
      </c>
      <c r="D42" s="5">
        <v>741000271</v>
      </c>
      <c r="E42" s="5">
        <v>2700000167</v>
      </c>
      <c r="F42" s="6">
        <v>1254518.7</v>
      </c>
      <c r="G42" s="23">
        <v>1254276.81</v>
      </c>
      <c r="H42" s="18"/>
      <c r="I42" s="60"/>
      <c r="J42" s="60">
        <v>376283.04</v>
      </c>
      <c r="K42" s="45"/>
      <c r="L42" s="45" t="s">
        <v>78</v>
      </c>
      <c r="M42" s="47">
        <f t="shared" si="0"/>
        <v>376283.04</v>
      </c>
    </row>
    <row r="43" spans="1:13" ht="30" x14ac:dyDescent="0.25">
      <c r="A43" t="s">
        <v>65</v>
      </c>
      <c r="B43" s="18" t="s">
        <v>57</v>
      </c>
      <c r="C43" s="5" t="s">
        <v>58</v>
      </c>
      <c r="D43" s="5">
        <v>741000272</v>
      </c>
      <c r="E43" s="5">
        <v>2700000168</v>
      </c>
      <c r="F43" s="6">
        <v>488404.51</v>
      </c>
      <c r="G43" s="23">
        <v>488381.66</v>
      </c>
      <c r="H43" s="18"/>
      <c r="I43" s="60"/>
      <c r="J43" s="60">
        <v>146514.5</v>
      </c>
      <c r="K43" s="45"/>
      <c r="L43" s="45"/>
      <c r="M43" s="47">
        <f t="shared" si="0"/>
        <v>146514.5</v>
      </c>
    </row>
    <row r="44" spans="1:13" ht="30" x14ac:dyDescent="0.25">
      <c r="A44" t="s">
        <v>63</v>
      </c>
      <c r="B44" s="48" t="s">
        <v>60</v>
      </c>
      <c r="C44" s="49" t="s">
        <v>61</v>
      </c>
      <c r="D44" s="49">
        <v>741000273</v>
      </c>
      <c r="E44" s="49">
        <v>270000170</v>
      </c>
      <c r="F44" s="50">
        <v>1600000</v>
      </c>
      <c r="G44" s="51">
        <v>1587799.73</v>
      </c>
      <c r="H44" s="48"/>
      <c r="I44" s="62"/>
      <c r="J44" s="62">
        <v>476339.92</v>
      </c>
      <c r="K44" s="63"/>
      <c r="L44" s="45">
        <v>453908.52</v>
      </c>
      <c r="M44" s="47">
        <f t="shared" si="0"/>
        <v>476339.92</v>
      </c>
    </row>
    <row r="45" spans="1:13" ht="30" x14ac:dyDescent="0.25">
      <c r="A45" s="2" t="s">
        <v>89</v>
      </c>
      <c r="B45" s="18" t="s">
        <v>90</v>
      </c>
      <c r="C45" s="5" t="s">
        <v>91</v>
      </c>
      <c r="D45" s="5"/>
      <c r="E45" s="5">
        <v>2700000191</v>
      </c>
      <c r="F45" s="6">
        <v>640000</v>
      </c>
      <c r="G45" s="23">
        <v>636940.31000000006</v>
      </c>
      <c r="H45" s="18"/>
      <c r="I45" s="45"/>
      <c r="J45" s="45"/>
      <c r="K45" s="45"/>
      <c r="L45" s="45">
        <v>561445.51</v>
      </c>
      <c r="M45" s="47">
        <f t="shared" si="0"/>
        <v>0</v>
      </c>
    </row>
    <row r="46" spans="1:13" s="8" customFormat="1" x14ac:dyDescent="0.25">
      <c r="C46" s="9" t="s">
        <v>36</v>
      </c>
      <c r="D46" s="9"/>
      <c r="E46" s="9"/>
      <c r="F46" s="22"/>
      <c r="G46" s="22"/>
      <c r="H46" s="52"/>
      <c r="I46" s="53"/>
      <c r="J46" s="53"/>
      <c r="K46" s="54"/>
      <c r="L46" s="44"/>
      <c r="M46" s="47">
        <f t="shared" si="0"/>
        <v>0</v>
      </c>
    </row>
    <row r="47" spans="1:13" x14ac:dyDescent="0.25">
      <c r="B47" s="2" t="s">
        <v>38</v>
      </c>
      <c r="C47" s="21" t="s">
        <v>37</v>
      </c>
      <c r="D47" s="5"/>
      <c r="E47" s="5"/>
      <c r="F47" s="6">
        <v>255000</v>
      </c>
      <c r="G47" s="14">
        <v>255000</v>
      </c>
      <c r="H47" s="17"/>
      <c r="I47" s="60">
        <v>255000</v>
      </c>
      <c r="J47" s="17"/>
      <c r="K47" s="4"/>
      <c r="L47" s="4"/>
      <c r="M47" s="47">
        <f t="shared" si="0"/>
        <v>255000</v>
      </c>
    </row>
    <row r="48" spans="1:13" x14ac:dyDescent="0.25">
      <c r="B48" s="2"/>
      <c r="C48" s="21"/>
      <c r="D48" s="5"/>
      <c r="E48" s="5"/>
      <c r="F48" s="6"/>
      <c r="G48" s="14"/>
      <c r="H48" s="17"/>
      <c r="I48" s="17"/>
      <c r="J48" s="2"/>
      <c r="K48" s="2"/>
      <c r="L48" s="2"/>
      <c r="M48" s="47"/>
    </row>
    <row r="49" spans="2:13" x14ac:dyDescent="0.25">
      <c r="B49" s="2" t="s">
        <v>96</v>
      </c>
      <c r="C49" s="66" t="s">
        <v>97</v>
      </c>
      <c r="D49" s="5"/>
      <c r="E49" s="5"/>
      <c r="F49" s="6"/>
      <c r="G49" s="14"/>
      <c r="H49" s="17"/>
      <c r="I49" s="17"/>
      <c r="J49" s="2"/>
      <c r="K49" s="2"/>
      <c r="L49" s="45">
        <v>896031</v>
      </c>
      <c r="M49" s="47">
        <f>SUM(M5:M48)</f>
        <v>26813258.440000001</v>
      </c>
    </row>
    <row r="50" spans="2:13" x14ac:dyDescent="0.25">
      <c r="B50" s="2"/>
      <c r="C50" s="5"/>
      <c r="D50" s="5"/>
      <c r="E50" s="5"/>
      <c r="F50" s="6"/>
      <c r="G50" s="14"/>
      <c r="H50" s="17"/>
      <c r="I50" s="17"/>
      <c r="J50" s="2"/>
      <c r="K50" s="2"/>
      <c r="L50" s="2"/>
    </row>
    <row r="51" spans="2:13" x14ac:dyDescent="0.25">
      <c r="B51" s="2"/>
      <c r="C51" s="5"/>
      <c r="D51" s="5"/>
      <c r="E51" s="5"/>
      <c r="F51" s="6"/>
      <c r="G51" s="14"/>
      <c r="H51" s="17"/>
      <c r="I51" s="17"/>
      <c r="J51" s="2"/>
      <c r="K51" s="2"/>
      <c r="L51" s="2"/>
    </row>
    <row r="52" spans="2:13" x14ac:dyDescent="0.25">
      <c r="B52" s="2"/>
      <c r="C52" s="5"/>
      <c r="D52" s="5"/>
      <c r="E52" s="5"/>
      <c r="F52" s="6"/>
      <c r="G52" s="14"/>
      <c r="H52" s="17"/>
      <c r="I52" s="17"/>
      <c r="J52" s="2"/>
      <c r="K52" s="2"/>
      <c r="L52" s="2"/>
    </row>
    <row r="53" spans="2:13" x14ac:dyDescent="0.25">
      <c r="B53" s="2"/>
      <c r="C53" s="5"/>
      <c r="D53" s="5"/>
      <c r="E53" s="5"/>
      <c r="F53" s="6"/>
      <c r="G53" s="14"/>
      <c r="H53" s="17"/>
      <c r="I53" s="17"/>
      <c r="J53" s="2"/>
      <c r="K53" s="2"/>
      <c r="L53" s="2"/>
    </row>
    <row r="54" spans="2:13" x14ac:dyDescent="0.25">
      <c r="B54" s="2"/>
      <c r="C54" s="5"/>
      <c r="D54" s="5"/>
      <c r="E54" s="5"/>
      <c r="F54" s="6"/>
      <c r="G54" s="14"/>
      <c r="H54" s="17"/>
      <c r="I54" s="17"/>
      <c r="J54" s="2"/>
      <c r="K54" s="2"/>
      <c r="L54" s="2"/>
    </row>
    <row r="55" spans="2:13" x14ac:dyDescent="0.25">
      <c r="B55" s="2"/>
      <c r="C55" s="5"/>
      <c r="D55" s="5"/>
      <c r="E55" s="5"/>
      <c r="F55" s="6"/>
      <c r="G55" s="14"/>
      <c r="H55" s="17"/>
      <c r="I55" s="17"/>
      <c r="J55" s="2"/>
      <c r="K55" s="2"/>
      <c r="L55" s="2"/>
    </row>
    <row r="56" spans="2:13" x14ac:dyDescent="0.25">
      <c r="B56" s="2"/>
      <c r="C56" s="28"/>
      <c r="D56" s="5"/>
      <c r="E56" s="5"/>
      <c r="F56" s="6"/>
      <c r="G56" s="14"/>
      <c r="H56" s="17"/>
      <c r="I56" s="17"/>
      <c r="J56" s="2"/>
      <c r="K56" s="2"/>
      <c r="L56" s="2"/>
    </row>
    <row r="57" spans="2:13" x14ac:dyDescent="0.25">
      <c r="B57" s="2"/>
      <c r="C57" s="28"/>
      <c r="D57" s="5"/>
      <c r="E57" s="5"/>
      <c r="F57" s="6"/>
      <c r="G57" s="14"/>
      <c r="H57" s="17"/>
      <c r="I57" s="17"/>
      <c r="J57" s="2"/>
      <c r="K57" s="2"/>
      <c r="L57" s="2"/>
    </row>
    <row r="58" spans="2:13" x14ac:dyDescent="0.25">
      <c r="B58" s="2"/>
      <c r="C58" s="28"/>
      <c r="D58" s="5"/>
      <c r="E58" s="5"/>
      <c r="F58" s="6"/>
      <c r="G58" s="14"/>
      <c r="H58" s="17"/>
      <c r="I58" s="17"/>
      <c r="J58" s="2"/>
      <c r="K58" s="2"/>
      <c r="L58" s="2"/>
    </row>
    <row r="59" spans="2:13" x14ac:dyDescent="0.25">
      <c r="B59" s="2"/>
      <c r="C59" s="28"/>
      <c r="D59" s="5"/>
      <c r="E59" s="5"/>
      <c r="F59" s="6"/>
      <c r="G59" s="14"/>
      <c r="H59" s="17"/>
      <c r="I59" s="17"/>
      <c r="J59" s="2"/>
      <c r="K59" s="2"/>
      <c r="L59" s="2"/>
    </row>
    <row r="60" spans="2:13" x14ac:dyDescent="0.25">
      <c r="B60" s="2"/>
      <c r="C60" s="28"/>
      <c r="D60" s="5"/>
      <c r="E60" s="5"/>
      <c r="F60" s="7"/>
      <c r="G60" s="15"/>
      <c r="H60" s="17"/>
      <c r="I60" s="17"/>
      <c r="J60" s="2"/>
      <c r="K60" s="2"/>
      <c r="L60" s="2"/>
    </row>
    <row r="61" spans="2:13" x14ac:dyDescent="0.25">
      <c r="B61" s="2"/>
      <c r="C61" s="28"/>
      <c r="D61" s="5"/>
      <c r="E61" s="5"/>
      <c r="F61" s="7"/>
      <c r="G61" s="15"/>
      <c r="H61" s="17"/>
      <c r="I61" s="17"/>
      <c r="J61" s="2"/>
      <c r="K61" s="2"/>
      <c r="L61" s="2"/>
    </row>
    <row r="62" spans="2:13" x14ac:dyDescent="0.25">
      <c r="B62" s="2"/>
      <c r="C62" s="28"/>
      <c r="D62" s="5"/>
      <c r="E62" s="5"/>
      <c r="F62" s="7"/>
      <c r="G62" s="15"/>
      <c r="H62" s="17"/>
      <c r="I62" s="17"/>
      <c r="J62" s="2"/>
      <c r="K62" s="2"/>
      <c r="L62" s="2"/>
    </row>
    <row r="63" spans="2:13" x14ac:dyDescent="0.25">
      <c r="B63" s="2"/>
      <c r="C63" s="28"/>
      <c r="D63" s="5"/>
      <c r="E63" s="5"/>
      <c r="F63" s="7"/>
      <c r="G63" s="15"/>
      <c r="H63" s="17"/>
      <c r="I63" s="17"/>
      <c r="J63" s="2"/>
      <c r="K63" s="2"/>
      <c r="L63" s="2"/>
    </row>
    <row r="64" spans="2:13" x14ac:dyDescent="0.25">
      <c r="B64" s="2"/>
      <c r="C64" s="28"/>
      <c r="D64" s="13"/>
      <c r="E64" s="13"/>
      <c r="F64" s="6"/>
      <c r="G64" s="14"/>
      <c r="H64" s="17"/>
      <c r="I64" s="17"/>
      <c r="J64" s="2"/>
      <c r="K64" s="2"/>
      <c r="L64" s="2"/>
    </row>
    <row r="65" spans="2:12" x14ac:dyDescent="0.25">
      <c r="B65" s="2"/>
      <c r="C65" s="28"/>
      <c r="D65" s="5"/>
      <c r="E65" s="5"/>
      <c r="F65" s="7"/>
      <c r="G65" s="15"/>
      <c r="H65" s="17"/>
      <c r="I65" s="17"/>
      <c r="J65" s="2"/>
      <c r="K65" s="2"/>
      <c r="L65" s="2"/>
    </row>
    <row r="66" spans="2:12" x14ac:dyDescent="0.25">
      <c r="B66" s="2"/>
      <c r="C66" s="28"/>
      <c r="D66" s="5"/>
      <c r="E66" s="5"/>
      <c r="F66" s="7"/>
      <c r="G66" s="15"/>
      <c r="H66" s="17"/>
      <c r="I66" s="17"/>
      <c r="J66" s="2"/>
      <c r="K66" s="2"/>
      <c r="L66" s="2"/>
    </row>
    <row r="67" spans="2:12" x14ac:dyDescent="0.25">
      <c r="B67" s="2"/>
      <c r="C67" s="28"/>
      <c r="D67" s="5"/>
      <c r="E67" s="5"/>
      <c r="F67" s="7"/>
      <c r="G67" s="15"/>
      <c r="H67" s="17"/>
      <c r="I67" s="17"/>
      <c r="J67" s="2"/>
      <c r="K67" s="2"/>
      <c r="L67" s="2"/>
    </row>
    <row r="68" spans="2:12" x14ac:dyDescent="0.25">
      <c r="B68" s="2"/>
      <c r="C68" s="28"/>
      <c r="D68" s="29"/>
      <c r="E68" s="29"/>
      <c r="F68" s="6"/>
      <c r="G68" s="14"/>
      <c r="H68" s="17"/>
      <c r="I68" s="17"/>
      <c r="J68" s="2"/>
      <c r="K68" s="2"/>
      <c r="L68" s="2"/>
    </row>
    <row r="69" spans="2:12" x14ac:dyDescent="0.25">
      <c r="B69" s="2"/>
      <c r="C69" s="28"/>
      <c r="D69" s="30"/>
      <c r="E69" s="30"/>
      <c r="F69" s="6"/>
      <c r="G69" s="14"/>
      <c r="H69" s="17"/>
      <c r="I69" s="17"/>
      <c r="J69" s="2"/>
      <c r="K69" s="2"/>
      <c r="L69" s="2"/>
    </row>
    <row r="70" spans="2:12" x14ac:dyDescent="0.25">
      <c r="B70" s="2"/>
      <c r="C70" s="28"/>
      <c r="D70" s="30"/>
      <c r="E70" s="30"/>
      <c r="F70" s="6"/>
      <c r="G70" s="14"/>
      <c r="H70" s="17"/>
      <c r="I70" s="17"/>
      <c r="J70" s="2"/>
      <c r="K70" s="2"/>
      <c r="L70" s="2"/>
    </row>
    <row r="71" spans="2:12" x14ac:dyDescent="0.25">
      <c r="B71" s="2"/>
      <c r="C71" s="28"/>
      <c r="D71" s="29"/>
      <c r="E71" s="29"/>
      <c r="F71" s="6"/>
      <c r="G71" s="14"/>
      <c r="H71" s="17"/>
      <c r="I71" s="17"/>
      <c r="J71" s="2"/>
      <c r="K71" s="2"/>
      <c r="L71" s="2"/>
    </row>
    <row r="72" spans="2:12" x14ac:dyDescent="0.25">
      <c r="B72" s="2"/>
      <c r="C72" s="28"/>
      <c r="D72" s="29"/>
      <c r="E72" s="29"/>
      <c r="F72" s="6"/>
      <c r="G72" s="14"/>
      <c r="H72" s="17"/>
      <c r="I72" s="17"/>
      <c r="J72" s="2"/>
      <c r="K72" s="2"/>
      <c r="L72" s="2"/>
    </row>
    <row r="73" spans="2:12" x14ac:dyDescent="0.25">
      <c r="B73" s="2"/>
      <c r="C73" s="28"/>
      <c r="D73" s="29"/>
      <c r="E73" s="29"/>
      <c r="F73" s="6"/>
      <c r="G73" s="14"/>
      <c r="H73" s="17"/>
      <c r="I73" s="17"/>
      <c r="J73" s="2"/>
      <c r="K73" s="2"/>
      <c r="L73" s="2"/>
    </row>
    <row r="74" spans="2:12" x14ac:dyDescent="0.25">
      <c r="B74" s="2"/>
      <c r="C74" s="28"/>
      <c r="D74" s="29"/>
      <c r="E74" s="29"/>
      <c r="F74" s="6"/>
      <c r="G74" s="14"/>
      <c r="H74" s="17"/>
      <c r="I74" s="17"/>
      <c r="J74" s="2"/>
      <c r="K74" s="2"/>
      <c r="L74" s="2"/>
    </row>
    <row r="75" spans="2:12" x14ac:dyDescent="0.25">
      <c r="B75" s="2"/>
      <c r="C75" s="28"/>
      <c r="D75" s="29"/>
      <c r="E75" s="29"/>
      <c r="F75" s="6"/>
      <c r="G75" s="14"/>
      <c r="H75" s="17"/>
      <c r="I75" s="17"/>
      <c r="J75" s="2"/>
      <c r="K75" s="2"/>
      <c r="L75" s="2"/>
    </row>
    <row r="76" spans="2:12" ht="15.75" x14ac:dyDescent="0.25">
      <c r="B76" s="2"/>
      <c r="C76" s="28"/>
      <c r="D76" s="31"/>
      <c r="E76" s="31"/>
      <c r="F76" s="6"/>
      <c r="G76" s="14"/>
      <c r="H76" s="17"/>
      <c r="I76" s="17"/>
      <c r="J76" s="2"/>
      <c r="K76" s="2"/>
      <c r="L76" s="2"/>
    </row>
    <row r="77" spans="2:12" x14ac:dyDescent="0.25">
      <c r="B77" s="2"/>
      <c r="C77" s="28"/>
      <c r="D77" s="18"/>
      <c r="E77" s="18"/>
      <c r="F77" s="6"/>
      <c r="G77" s="14"/>
      <c r="H77" s="17"/>
      <c r="I77" s="17"/>
      <c r="J77" s="2"/>
      <c r="K77" s="2"/>
      <c r="L77" s="2"/>
    </row>
    <row r="78" spans="2:12" x14ac:dyDescent="0.25">
      <c r="B78" s="2"/>
      <c r="C78" s="28"/>
      <c r="D78" s="18"/>
      <c r="E78" s="18"/>
      <c r="F78" s="6"/>
      <c r="G78" s="14"/>
      <c r="H78" s="17"/>
      <c r="I78" s="17"/>
      <c r="J78" s="2"/>
      <c r="K78" s="2"/>
      <c r="L78" s="2"/>
    </row>
    <row r="79" spans="2:12" x14ac:dyDescent="0.25">
      <c r="B79" s="2"/>
      <c r="C79" s="28"/>
      <c r="D79" s="18"/>
      <c r="E79" s="18"/>
      <c r="F79" s="6"/>
      <c r="G79" s="14"/>
      <c r="H79" s="17"/>
      <c r="I79" s="17"/>
      <c r="J79" s="2"/>
      <c r="K79" s="2"/>
      <c r="L79" s="2"/>
    </row>
    <row r="80" spans="2:12" x14ac:dyDescent="0.25">
      <c r="B80" s="2"/>
      <c r="C80" s="28"/>
      <c r="D80" s="18"/>
      <c r="E80" s="18"/>
      <c r="F80" s="6"/>
      <c r="G80" s="14"/>
      <c r="H80" s="17"/>
      <c r="I80" s="17"/>
      <c r="J80" s="2"/>
      <c r="K80" s="2"/>
      <c r="L80" s="2"/>
    </row>
    <row r="81" spans="2:12" x14ac:dyDescent="0.25">
      <c r="B81" s="2"/>
      <c r="C81" s="28"/>
      <c r="D81" s="18"/>
      <c r="E81" s="18"/>
      <c r="F81" s="6"/>
      <c r="G81" s="14"/>
      <c r="H81" s="17"/>
      <c r="I81" s="17"/>
      <c r="J81" s="2"/>
      <c r="K81" s="2"/>
      <c r="L81" s="2"/>
    </row>
    <row r="82" spans="2:12" x14ac:dyDescent="0.25">
      <c r="B82" s="2"/>
      <c r="C82" s="28"/>
      <c r="D82" s="18"/>
      <c r="E82" s="18"/>
      <c r="F82" s="6"/>
      <c r="G82" s="14"/>
      <c r="H82" s="17"/>
      <c r="I82" s="17"/>
      <c r="J82" s="2"/>
      <c r="K82" s="2"/>
      <c r="L82" s="2"/>
    </row>
    <row r="83" spans="2:12" x14ac:dyDescent="0.25">
      <c r="B83" s="2"/>
      <c r="C83" s="28"/>
      <c r="D83" s="18"/>
      <c r="E83" s="18"/>
      <c r="F83" s="6"/>
      <c r="G83" s="14"/>
      <c r="H83" s="17"/>
      <c r="I83" s="17"/>
      <c r="J83" s="2"/>
      <c r="K83" s="2"/>
      <c r="L83" s="2"/>
    </row>
    <row r="84" spans="2:12" x14ac:dyDescent="0.25">
      <c r="B84" s="2"/>
      <c r="C84" s="28"/>
      <c r="D84" s="18"/>
      <c r="E84" s="18"/>
      <c r="F84" s="6"/>
      <c r="G84" s="14"/>
      <c r="H84" s="17"/>
      <c r="I84" s="17"/>
      <c r="J84" s="2"/>
      <c r="K84" s="2"/>
      <c r="L84" s="2"/>
    </row>
    <row r="85" spans="2:12" x14ac:dyDescent="0.25">
      <c r="B85" s="2"/>
      <c r="C85" s="28"/>
      <c r="D85" s="18"/>
      <c r="E85" s="18"/>
      <c r="F85" s="6"/>
      <c r="G85" s="14"/>
      <c r="H85" s="17"/>
      <c r="I85" s="17"/>
      <c r="J85" s="2"/>
      <c r="K85" s="2"/>
      <c r="L85" s="2"/>
    </row>
    <row r="86" spans="2:12" x14ac:dyDescent="0.25">
      <c r="B86" s="2"/>
      <c r="C86" s="28"/>
      <c r="D86" s="18"/>
      <c r="E86" s="18"/>
      <c r="F86" s="6"/>
      <c r="G86" s="14"/>
      <c r="H86" s="17"/>
      <c r="I86" s="17"/>
      <c r="J86" s="2"/>
      <c r="K86" s="2"/>
      <c r="L86" s="2"/>
    </row>
    <row r="87" spans="2:12" x14ac:dyDescent="0.25">
      <c r="B87" s="2"/>
      <c r="C87" s="28"/>
      <c r="D87" s="18"/>
      <c r="E87" s="18"/>
      <c r="F87" s="6"/>
      <c r="G87" s="14"/>
      <c r="H87" s="17"/>
      <c r="I87" s="17"/>
      <c r="J87" s="2"/>
      <c r="K87" s="2"/>
      <c r="L87" s="2"/>
    </row>
    <row r="88" spans="2:12" ht="15.75" x14ac:dyDescent="0.25">
      <c r="B88" s="2"/>
      <c r="C88" s="28"/>
      <c r="D88" s="31"/>
      <c r="E88" s="31"/>
      <c r="F88" s="6"/>
      <c r="G88" s="14"/>
      <c r="H88" s="17"/>
      <c r="I88" s="17"/>
      <c r="J88" s="2"/>
      <c r="K88" s="2"/>
      <c r="L88" s="2"/>
    </row>
    <row r="89" spans="2:12" x14ac:dyDescent="0.25">
      <c r="B89" s="2"/>
      <c r="C89" s="28"/>
      <c r="D89" s="18"/>
      <c r="E89" s="18"/>
      <c r="F89" s="6"/>
      <c r="G89" s="14"/>
      <c r="H89" s="17"/>
      <c r="I89" s="17"/>
      <c r="J89" s="2"/>
      <c r="K89" s="2"/>
      <c r="L89" s="2"/>
    </row>
    <row r="90" spans="2:12" x14ac:dyDescent="0.25">
      <c r="B90" s="2"/>
      <c r="C90" s="28"/>
      <c r="D90" s="18"/>
      <c r="E90" s="18"/>
      <c r="F90" s="6"/>
      <c r="G90" s="14"/>
      <c r="H90" s="17"/>
      <c r="I90" s="17"/>
      <c r="J90" s="2"/>
      <c r="K90" s="2"/>
      <c r="L90" s="2"/>
    </row>
    <row r="91" spans="2:12" x14ac:dyDescent="0.25">
      <c r="B91" s="2"/>
      <c r="C91" s="32"/>
      <c r="D91" s="18"/>
      <c r="E91" s="18"/>
      <c r="F91" s="6"/>
      <c r="G91" s="14"/>
      <c r="H91" s="17"/>
      <c r="I91" s="17"/>
      <c r="J91" s="2"/>
      <c r="K91" s="2"/>
      <c r="L91" s="2"/>
    </row>
    <row r="92" spans="2:12" x14ac:dyDescent="0.25">
      <c r="B92" s="2"/>
      <c r="C92" s="32"/>
      <c r="D92" s="18"/>
      <c r="E92" s="18"/>
      <c r="F92" s="6"/>
      <c r="G92" s="14"/>
      <c r="H92" s="17"/>
      <c r="I92" s="17"/>
      <c r="J92" s="2"/>
      <c r="K92" s="2"/>
      <c r="L92" s="2"/>
    </row>
    <row r="93" spans="2:12" ht="15.75" x14ac:dyDescent="0.25">
      <c r="B93" s="11"/>
      <c r="C93" s="12"/>
      <c r="D93" s="12"/>
      <c r="E93" s="12"/>
      <c r="F93" s="6"/>
      <c r="G93" s="14"/>
      <c r="H93" s="17"/>
      <c r="I93" s="17"/>
      <c r="J93" s="2"/>
      <c r="K93" s="2"/>
      <c r="L93" s="2"/>
    </row>
    <row r="94" spans="2:12" x14ac:dyDescent="0.25">
      <c r="B94" s="2"/>
      <c r="C94" s="25"/>
      <c r="D94" s="2"/>
      <c r="E94" s="2"/>
      <c r="F94" s="6"/>
      <c r="G94" s="14"/>
      <c r="H94" s="17"/>
      <c r="I94" s="17"/>
      <c r="J94" s="2"/>
      <c r="K94" s="2"/>
      <c r="L94" s="2"/>
    </row>
    <row r="95" spans="2:12" x14ac:dyDescent="0.25">
      <c r="B95" s="2"/>
      <c r="C95" s="25"/>
      <c r="D95" s="2"/>
      <c r="E95" s="2"/>
      <c r="F95" s="6"/>
      <c r="G95" s="14"/>
      <c r="H95" s="17"/>
      <c r="I95" s="17"/>
      <c r="J95" s="2"/>
      <c r="K95" s="2"/>
      <c r="L95" s="2"/>
    </row>
    <row r="96" spans="2:12" x14ac:dyDescent="0.25">
      <c r="B96" s="46" t="s">
        <v>76</v>
      </c>
      <c r="C96" s="2" t="s">
        <v>77</v>
      </c>
      <c r="D96" s="2"/>
      <c r="E96" s="2"/>
      <c r="F96" s="6"/>
      <c r="G96" s="14"/>
      <c r="H96" s="17"/>
      <c r="I96" s="17"/>
      <c r="J96" s="2"/>
      <c r="K96" s="2"/>
      <c r="L96" s="2"/>
    </row>
    <row r="97" spans="2:13" x14ac:dyDescent="0.25">
      <c r="B97" s="18"/>
      <c r="C97" s="18"/>
      <c r="D97" s="18"/>
      <c r="E97" s="18"/>
      <c r="F97" s="45"/>
      <c r="G97" s="47"/>
      <c r="H97" s="47"/>
      <c r="I97" s="47"/>
      <c r="J97" s="47"/>
      <c r="K97" s="47"/>
      <c r="L97" s="43"/>
      <c r="M97" s="20"/>
    </row>
    <row r="98" spans="2:13" ht="15.75" x14ac:dyDescent="0.25">
      <c r="B98" s="18"/>
      <c r="C98" s="31" t="s">
        <v>75</v>
      </c>
      <c r="D98" s="31"/>
      <c r="E98" s="31"/>
      <c r="F98" s="45"/>
      <c r="G98" s="47"/>
      <c r="H98" s="47">
        <f>H17+H22+H23+H37</f>
        <v>152667.91</v>
      </c>
      <c r="I98" s="47">
        <f>I17+I22+I23+I37</f>
        <v>2391972.1</v>
      </c>
      <c r="J98" s="47">
        <f>J17+J22+J23+J37</f>
        <v>0</v>
      </c>
      <c r="K98" s="47">
        <f>K17+K22+K23+K37</f>
        <v>997671.65999999992</v>
      </c>
      <c r="L98" s="43"/>
      <c r="M98" s="20"/>
    </row>
    <row r="99" spans="2:13" x14ac:dyDescent="0.25">
      <c r="B99" s="18"/>
      <c r="C99" s="41"/>
      <c r="D99" s="2"/>
      <c r="E99" s="2"/>
      <c r="F99" s="6"/>
      <c r="G99" s="43"/>
      <c r="H99" s="43"/>
      <c r="I99" s="43"/>
      <c r="J99" s="43"/>
      <c r="K99" s="43"/>
      <c r="L99" s="43"/>
    </row>
    <row r="100" spans="2:13" x14ac:dyDescent="0.25">
      <c r="B100" s="2"/>
      <c r="C100" s="2"/>
      <c r="D100" s="2"/>
      <c r="E100" s="2"/>
      <c r="F100" s="4"/>
      <c r="G100" s="16"/>
      <c r="H100" s="17"/>
      <c r="I100" s="17"/>
      <c r="J100" s="2"/>
    </row>
    <row r="101" spans="2:13" x14ac:dyDescent="0.25">
      <c r="B101" s="2"/>
      <c r="C101" s="26"/>
      <c r="D101" s="2"/>
      <c r="E101" s="2"/>
      <c r="F101" s="4"/>
      <c r="G101" s="4"/>
      <c r="H101" s="17"/>
      <c r="I101" s="17"/>
      <c r="J101" s="2"/>
    </row>
    <row r="102" spans="2:13" x14ac:dyDescent="0.25">
      <c r="B102" s="2"/>
      <c r="C102" s="2"/>
      <c r="D102" s="2"/>
      <c r="E102" s="2"/>
      <c r="F102" s="4"/>
      <c r="G102" s="4"/>
      <c r="H102" s="17"/>
      <c r="I102" s="17"/>
      <c r="J102" s="2"/>
    </row>
    <row r="103" spans="2:13" x14ac:dyDescent="0.25">
      <c r="B103" s="2"/>
      <c r="C103" s="2"/>
      <c r="D103" s="2"/>
      <c r="E103" s="2"/>
      <c r="F103" s="4"/>
      <c r="G103" s="4"/>
      <c r="H103" s="17"/>
      <c r="I103" s="17"/>
      <c r="J103" s="2"/>
    </row>
    <row r="104" spans="2:13" x14ac:dyDescent="0.25">
      <c r="B104" s="2"/>
      <c r="C104" s="2"/>
      <c r="D104" s="2"/>
      <c r="E104" s="2"/>
      <c r="F104" s="4"/>
      <c r="G104" s="16"/>
      <c r="H104" s="17"/>
      <c r="I104" s="17"/>
      <c r="J104" s="2"/>
    </row>
    <row r="105" spans="2:13" x14ac:dyDescent="0.25">
      <c r="D105" s="2"/>
      <c r="E105" s="2"/>
      <c r="F105" s="4"/>
      <c r="G105" s="16"/>
      <c r="H105" s="17"/>
      <c r="I105" s="17"/>
      <c r="J105" s="2"/>
    </row>
    <row r="106" spans="2:13" x14ac:dyDescent="0.25">
      <c r="B106" s="2"/>
      <c r="D106" s="2"/>
      <c r="E106" s="33"/>
      <c r="G106" s="16"/>
      <c r="H106" s="16"/>
      <c r="I106" s="17"/>
      <c r="J106" s="2"/>
    </row>
    <row r="107" spans="2:13" x14ac:dyDescent="0.25">
      <c r="B107" s="2"/>
      <c r="D107" s="2"/>
      <c r="E107" s="33"/>
      <c r="G107" s="16"/>
      <c r="H107" s="16"/>
      <c r="I107" s="17"/>
      <c r="J107" s="2"/>
    </row>
    <row r="108" spans="2:13" x14ac:dyDescent="0.25">
      <c r="B108" s="2"/>
      <c r="C108" s="2"/>
      <c r="D108" s="2"/>
      <c r="E108" s="33"/>
      <c r="G108" s="16"/>
      <c r="H108" s="17"/>
      <c r="I108" s="17"/>
      <c r="J108" s="2"/>
    </row>
    <row r="109" spans="2:13" x14ac:dyDescent="0.25">
      <c r="B109" s="2"/>
      <c r="C109" s="2"/>
      <c r="D109" s="2"/>
      <c r="E109" s="33"/>
      <c r="G109" s="16"/>
      <c r="H109" s="16"/>
      <c r="I109" s="17"/>
      <c r="J109" s="2"/>
    </row>
    <row r="110" spans="2:13" x14ac:dyDescent="0.25">
      <c r="B110" s="2"/>
      <c r="C110" s="2"/>
      <c r="D110" s="2"/>
      <c r="E110" s="2"/>
      <c r="F110" s="4"/>
      <c r="G110" s="16"/>
      <c r="H110" s="16"/>
      <c r="I110" s="17"/>
      <c r="J110" s="2"/>
    </row>
    <row r="111" spans="2:13" x14ac:dyDescent="0.25">
      <c r="B111" s="2"/>
      <c r="C111" s="2"/>
      <c r="D111" s="2"/>
      <c r="E111" s="2"/>
      <c r="F111" s="4"/>
      <c r="G111" s="16"/>
      <c r="H111" s="17"/>
      <c r="I111" s="17"/>
      <c r="J111" s="2"/>
    </row>
    <row r="112" spans="2:13" x14ac:dyDescent="0.25">
      <c r="B112" s="2"/>
      <c r="C112" s="2"/>
      <c r="D112" s="2"/>
      <c r="E112" s="2"/>
      <c r="F112" s="4"/>
      <c r="G112" s="16"/>
      <c r="H112" s="17"/>
      <c r="I112" s="17"/>
      <c r="J112" s="2"/>
    </row>
    <row r="113" spans="2:10" x14ac:dyDescent="0.25">
      <c r="B113" s="2"/>
      <c r="C113" s="2"/>
      <c r="D113" s="2"/>
      <c r="E113" s="2"/>
      <c r="F113" s="4"/>
      <c r="G113" s="16"/>
      <c r="H113" s="17"/>
      <c r="I113" s="17"/>
      <c r="J113" s="2"/>
    </row>
    <row r="114" spans="2:10" x14ac:dyDescent="0.25">
      <c r="B114" s="2"/>
      <c r="C114" s="2"/>
      <c r="D114" s="2"/>
      <c r="E114" s="2"/>
      <c r="F114" s="4"/>
      <c r="G114" s="16"/>
      <c r="H114" s="17"/>
      <c r="I114" s="17"/>
      <c r="J114" s="2"/>
    </row>
    <row r="115" spans="2:10" x14ac:dyDescent="0.25">
      <c r="B115" s="2"/>
      <c r="C115" s="2"/>
      <c r="D115" s="2"/>
      <c r="E115" s="2"/>
      <c r="F115" s="4"/>
      <c r="G115" s="16"/>
      <c r="H115" s="17"/>
      <c r="I115" s="17"/>
      <c r="J115" s="2"/>
    </row>
    <row r="116" spans="2:10" x14ac:dyDescent="0.25">
      <c r="B116" s="2"/>
      <c r="C116" s="2"/>
      <c r="D116" s="2"/>
      <c r="E116" s="2"/>
      <c r="F116" s="4"/>
      <c r="G116" s="16"/>
      <c r="H116" s="17"/>
      <c r="I116" s="17"/>
      <c r="J116" s="2"/>
    </row>
    <row r="117" spans="2:10" x14ac:dyDescent="0.25">
      <c r="B117" s="2"/>
      <c r="C117" s="2"/>
      <c r="D117" s="2"/>
      <c r="E117" s="2"/>
      <c r="F117" s="4"/>
      <c r="G117" s="16"/>
      <c r="H117" s="17"/>
      <c r="I117" s="17"/>
      <c r="J117" s="2"/>
    </row>
    <row r="118" spans="2:10" x14ac:dyDescent="0.25">
      <c r="B118" s="2"/>
      <c r="C118" s="2"/>
      <c r="D118" s="2"/>
      <c r="E118" s="2"/>
      <c r="F118" s="4"/>
      <c r="G118" s="16"/>
      <c r="H118" s="17"/>
      <c r="I118" s="17"/>
      <c r="J118" s="2"/>
    </row>
    <row r="119" spans="2:10" x14ac:dyDescent="0.25">
      <c r="B119" s="2"/>
      <c r="C119" s="2"/>
      <c r="D119" s="2"/>
      <c r="E119" s="2"/>
      <c r="F119" s="4"/>
      <c r="G119" s="16"/>
      <c r="H119" s="17"/>
      <c r="I119" s="17"/>
      <c r="J119" s="2"/>
    </row>
    <row r="120" spans="2:10" x14ac:dyDescent="0.25">
      <c r="B120" s="2"/>
      <c r="C120" s="2"/>
      <c r="D120" s="2"/>
      <c r="E120" s="2"/>
      <c r="F120" s="4"/>
      <c r="G120" s="16"/>
      <c r="H120" s="17"/>
      <c r="I120" s="17"/>
      <c r="J120" s="2"/>
    </row>
    <row r="121" spans="2:10" x14ac:dyDescent="0.25">
      <c r="B121" s="2"/>
      <c r="C121" s="2"/>
      <c r="D121" s="2"/>
      <c r="E121" s="2"/>
      <c r="F121" s="4"/>
      <c r="G121" s="16"/>
      <c r="H121" s="17"/>
      <c r="I121" s="17"/>
      <c r="J121" s="2"/>
    </row>
    <row r="122" spans="2:10" x14ac:dyDescent="0.25">
      <c r="B122" s="2"/>
      <c r="C122" s="2"/>
      <c r="D122" s="2"/>
      <c r="E122" s="2"/>
      <c r="F122" s="4"/>
      <c r="G122" s="16"/>
      <c r="H122" s="17"/>
      <c r="I122" s="17"/>
      <c r="J122" s="2"/>
    </row>
    <row r="123" spans="2:10" x14ac:dyDescent="0.25">
      <c r="B123" s="2"/>
      <c r="C123" s="2"/>
      <c r="D123" s="2"/>
      <c r="E123" s="2"/>
      <c r="F123" s="4"/>
      <c r="G123" s="16"/>
      <c r="H123" s="17"/>
      <c r="I123" s="17"/>
      <c r="J123" s="2"/>
    </row>
    <row r="124" spans="2:10" x14ac:dyDescent="0.25">
      <c r="B124" s="2"/>
      <c r="C124" s="2"/>
      <c r="D124" s="2"/>
      <c r="E124" s="2"/>
      <c r="F124" s="4"/>
      <c r="G124" s="16"/>
      <c r="H124" s="17"/>
      <c r="I124" s="17"/>
      <c r="J124" s="2"/>
    </row>
    <row r="125" spans="2:10" x14ac:dyDescent="0.25">
      <c r="B125" s="2"/>
      <c r="C125" s="2"/>
      <c r="D125" s="2"/>
      <c r="E125" s="2"/>
      <c r="F125" s="4"/>
      <c r="G125" s="16"/>
      <c r="H125" s="17"/>
      <c r="I125" s="17"/>
      <c r="J125" s="2"/>
    </row>
    <row r="126" spans="2:10" x14ac:dyDescent="0.25">
      <c r="B126" s="2"/>
      <c r="C126" s="2"/>
      <c r="D126" s="2"/>
      <c r="E126" s="2"/>
      <c r="F126" s="4"/>
      <c r="G126" s="16"/>
      <c r="H126" s="17"/>
      <c r="I126" s="17"/>
      <c r="J126" s="2"/>
    </row>
    <row r="127" spans="2:10" x14ac:dyDescent="0.25">
      <c r="B127" s="2"/>
      <c r="C127" s="2"/>
      <c r="D127" s="2"/>
      <c r="E127" s="2"/>
      <c r="F127" s="4"/>
      <c r="G127" s="16"/>
      <c r="H127" s="17"/>
      <c r="I127" s="17"/>
      <c r="J127" s="2"/>
    </row>
    <row r="128" spans="2:10" x14ac:dyDescent="0.25">
      <c r="B128" s="2"/>
      <c r="C128" s="2"/>
      <c r="D128" s="2"/>
      <c r="E128" s="2"/>
      <c r="F128" s="4"/>
      <c r="G128" s="16"/>
      <c r="H128" s="17"/>
      <c r="I128" s="17"/>
      <c r="J128" s="2"/>
    </row>
    <row r="129" spans="2:10" x14ac:dyDescent="0.25">
      <c r="B129" s="2"/>
      <c r="C129" s="2"/>
      <c r="D129" s="2"/>
      <c r="E129" s="2"/>
      <c r="F129" s="4"/>
      <c r="G129" s="16"/>
      <c r="H129" s="17"/>
      <c r="I129" s="17"/>
      <c r="J129" s="2"/>
    </row>
    <row r="130" spans="2:10" x14ac:dyDescent="0.25">
      <c r="C130" s="2"/>
      <c r="D130" s="2"/>
      <c r="E130" s="2"/>
      <c r="F130" s="2"/>
      <c r="G130" s="17"/>
      <c r="H130" s="2"/>
    </row>
    <row r="131" spans="2:10" x14ac:dyDescent="0.25">
      <c r="C131" s="2"/>
      <c r="D131" s="2"/>
      <c r="E131" s="2"/>
      <c r="F131" s="2"/>
      <c r="G131" s="17"/>
      <c r="H131" s="2"/>
    </row>
    <row r="132" spans="2:10" x14ac:dyDescent="0.25">
      <c r="C132" s="2"/>
      <c r="D132" s="2"/>
      <c r="E132" s="2"/>
      <c r="F132" s="2"/>
      <c r="G132" s="2"/>
    </row>
    <row r="133" spans="2:10" x14ac:dyDescent="0.25">
      <c r="C133" s="2"/>
      <c r="D133" s="2"/>
      <c r="E133" s="2"/>
      <c r="F133" s="2"/>
      <c r="G133" s="2"/>
    </row>
  </sheetData>
  <autoFilter ref="B3:G96"/>
  <mergeCells count="1">
    <mergeCell ref="C1:C2"/>
  </mergeCells>
  <pageMargins left="0.11811023622047245" right="0.11811023622047245" top="0.74803149606299213" bottom="0.74803149606299213" header="0.31496062992125984" footer="0.31496062992125984"/>
  <pageSetup scale="7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14"/>
  <sheetViews>
    <sheetView zoomScaleNormal="100" workbookViewId="0">
      <selection activeCell="B18" sqref="B18"/>
    </sheetView>
  </sheetViews>
  <sheetFormatPr baseColWidth="10" defaultRowHeight="15" x14ac:dyDescent="0.25"/>
  <cols>
    <col min="1" max="2" width="47.85546875" customWidth="1"/>
    <col min="3" max="3" width="13.42578125" customWidth="1"/>
    <col min="4" max="4" width="13" customWidth="1"/>
  </cols>
  <sheetData>
    <row r="13" spans="1:4" ht="30" x14ac:dyDescent="0.25">
      <c r="A13" s="2" t="s">
        <v>72</v>
      </c>
      <c r="B13" s="2" t="s">
        <v>73</v>
      </c>
      <c r="C13" s="25" t="s">
        <v>2</v>
      </c>
      <c r="D13" s="25" t="s">
        <v>74</v>
      </c>
    </row>
    <row r="14" spans="1:4" ht="45" x14ac:dyDescent="0.25">
      <c r="A14" s="18" t="s">
        <v>57</v>
      </c>
      <c r="B14" s="5" t="s">
        <v>58</v>
      </c>
      <c r="C14" s="45">
        <v>488381.66</v>
      </c>
      <c r="D14" s="4">
        <v>146514.5</v>
      </c>
    </row>
  </sheetData>
  <pageMargins left="0" right="0" top="0.74803149606299213" bottom="0.74803149606299213" header="0.31496062992125984" footer="0.31496062992125984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3"/>
  <sheetViews>
    <sheetView workbookViewId="0">
      <selection activeCell="B19" sqref="B19"/>
    </sheetView>
  </sheetViews>
  <sheetFormatPr baseColWidth="10" defaultRowHeight="15" x14ac:dyDescent="0.25"/>
  <cols>
    <col min="1" max="1" width="30.7109375" customWidth="1"/>
    <col min="2" max="2" width="52.28515625" customWidth="1"/>
    <col min="3" max="3" width="12.42578125" customWidth="1"/>
    <col min="4" max="4" width="13.7109375" customWidth="1"/>
    <col min="6" max="6" width="12.28515625" customWidth="1"/>
    <col min="7" max="7" width="11.7109375" bestFit="1" customWidth="1"/>
  </cols>
  <sheetData>
    <row r="6" spans="1:9" ht="45" x14ac:dyDescent="0.25">
      <c r="A6" s="2"/>
      <c r="B6" s="2"/>
      <c r="C6" s="25" t="s">
        <v>1</v>
      </c>
      <c r="D6" s="25" t="s">
        <v>2</v>
      </c>
      <c r="E6" s="2" t="s">
        <v>82</v>
      </c>
      <c r="F6" s="25" t="s">
        <v>83</v>
      </c>
      <c r="G6" s="25" t="s">
        <v>84</v>
      </c>
    </row>
    <row r="7" spans="1:9" ht="38.25" x14ac:dyDescent="0.25">
      <c r="A7" s="18" t="s">
        <v>19</v>
      </c>
      <c r="B7" s="3" t="s">
        <v>20</v>
      </c>
      <c r="C7" s="6">
        <v>510000</v>
      </c>
      <c r="D7" s="14">
        <v>508893.03</v>
      </c>
      <c r="E7" s="16">
        <v>152667.91</v>
      </c>
      <c r="F7" s="4">
        <v>331133.44</v>
      </c>
      <c r="G7" s="16">
        <f>E7+F7</f>
        <v>483801.35</v>
      </c>
      <c r="I7" s="43">
        <v>483801.35</v>
      </c>
    </row>
    <row r="8" spans="1:9" ht="30" x14ac:dyDescent="0.25">
      <c r="A8" s="18" t="s">
        <v>28</v>
      </c>
      <c r="B8" s="19" t="s">
        <v>29</v>
      </c>
      <c r="C8" s="6">
        <v>3450477.62</v>
      </c>
      <c r="D8" s="14">
        <v>3444654.42</v>
      </c>
      <c r="E8" s="16">
        <v>1033396.32</v>
      </c>
      <c r="F8" s="4">
        <v>666538.22</v>
      </c>
      <c r="G8" s="16">
        <f t="shared" ref="G8:G11" si="0">E8+F8</f>
        <v>1699934.54</v>
      </c>
      <c r="I8" s="43">
        <v>1699934.54</v>
      </c>
    </row>
    <row r="9" spans="1:9" ht="45" x14ac:dyDescent="0.25">
      <c r="A9" s="18" t="s">
        <v>34</v>
      </c>
      <c r="B9" s="19" t="s">
        <v>33</v>
      </c>
      <c r="C9" s="6">
        <v>2814000</v>
      </c>
      <c r="D9" s="23">
        <v>2789206.31</v>
      </c>
      <c r="E9" s="16">
        <v>836761.89</v>
      </c>
      <c r="F9" s="4"/>
      <c r="G9" s="16">
        <f t="shared" si="0"/>
        <v>836761.89</v>
      </c>
      <c r="I9" s="43">
        <v>836761.89</v>
      </c>
    </row>
    <row r="10" spans="1:9" ht="25.5" x14ac:dyDescent="0.25">
      <c r="A10" s="18" t="s">
        <v>34</v>
      </c>
      <c r="B10" s="3" t="s">
        <v>39</v>
      </c>
      <c r="C10" s="6">
        <v>1755624.33</v>
      </c>
      <c r="D10" s="14">
        <v>1739379.63</v>
      </c>
      <c r="E10" s="16">
        <v>521813.89</v>
      </c>
      <c r="F10" s="4"/>
      <c r="G10" s="16">
        <f t="shared" si="0"/>
        <v>521813.89</v>
      </c>
      <c r="I10" s="43">
        <v>521813.89</v>
      </c>
    </row>
    <row r="11" spans="1:9" x14ac:dyDescent="0.25">
      <c r="A11" s="18" t="s">
        <v>76</v>
      </c>
      <c r="B11" s="18" t="s">
        <v>85</v>
      </c>
      <c r="C11" s="45"/>
      <c r="D11" s="45">
        <v>866988.59</v>
      </c>
      <c r="E11" s="45">
        <v>260096.58</v>
      </c>
      <c r="F11" s="45"/>
      <c r="G11" s="4">
        <f t="shared" si="0"/>
        <v>260096.58</v>
      </c>
      <c r="H11" s="43"/>
    </row>
    <row r="12" spans="1:9" ht="15.75" x14ac:dyDescent="0.25">
      <c r="A12" s="18"/>
      <c r="B12" s="31"/>
      <c r="C12" s="45"/>
      <c r="D12" s="45"/>
      <c r="E12" s="45"/>
      <c r="F12" s="45"/>
      <c r="G12" s="4"/>
      <c r="H12" s="43"/>
    </row>
    <row r="13" spans="1:9" x14ac:dyDescent="0.25">
      <c r="A13" s="18"/>
      <c r="B13" s="18"/>
      <c r="C13" s="18"/>
      <c r="D13" s="18"/>
      <c r="E13" s="18"/>
      <c r="F13" s="18"/>
      <c r="G13" s="4">
        <f>SUM(G7:G12)</f>
        <v>3802408.2500000005</v>
      </c>
    </row>
  </sheetData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TOÑO</cp:lastModifiedBy>
  <cp:lastPrinted>2018-10-02T19:32:24Z</cp:lastPrinted>
  <dcterms:created xsi:type="dcterms:W3CDTF">2016-07-27T15:27:55Z</dcterms:created>
  <dcterms:modified xsi:type="dcterms:W3CDTF">2018-10-29T23:28:19Z</dcterms:modified>
</cp:coreProperties>
</file>