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<sst xmlns="http://schemas.openxmlformats.org/spreadsheetml/2006/main" count="65" uniqueCount="65">
  <si>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</si>
  <si>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</si>
  <si>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</si>
  <si>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</si>
  <si>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</si>
  <si>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</si>
  <si>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</si>
  <si>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</si>
  <si>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</si>
  <si>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</si>
  <si>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</si>
  <si>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</si>
  <si>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</si>
  <si>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</si>
  <si>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</si>
  <si>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</si>
  <si>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</si>
  <si>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</si>
  <si>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</si>
  <si>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</si>
  <si>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</si>
  <si>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</si>
  <si>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</si>
  <si>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</si>
  <si>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</si>
  <si>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</si>
  <si>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</si>
  <si>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</si>
  <si>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</si>
  <si>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</si>
  <si>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</si>
  <si>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</si>
  <si>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</si>
  <si>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</si>
  <si>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</si>
  <si>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</si>
  <si>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</si>
  <si>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</si>
  <si>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</si>
  <si>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</si>
  <si>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</si>
  <si>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</si>
  <si>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</si>
  <si>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</si>
  <si>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</si>
  <si>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</si>
  <si>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</si>
  <si>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</si>
  <si>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</si>
  <si>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</si>
  <si>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</si>
  <si>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</si>
  <si>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</si>
  <si>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</si>
  <si>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</si>
  <si>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</si>
  <si>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</si>
  <si>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</si>
  <si>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</si>
  <si>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</si>
  <si>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</si>
  <si>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</si>
  <si>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</si>
  <si>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</si>
  <si>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AL 31 DE DICIEMBRE DEL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</si>
</sst>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indent="1"/>
      <protection locked="0"/>
    </xf>
    <xf numFmtId="0" fontId="6" fillId="33" borderId="11" xfId="59" applyNumberFormat="1" applyFont="1" applyFill="1" applyBorder="1" applyAlignment="1">
      <alignment horizontal="center" vertical="center" wrapText="1"/>
      <protection/>
    </xf>
    <xf numFmtId="4" fontId="6" fillId="33" borderId="11" xfId="59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6" fillId="0" borderId="15" xfId="59" applyFont="1" applyFill="1" applyBorder="1" applyAlignment="1">
      <alignment horizontal="center" vertical="center"/>
      <protection/>
    </xf>
    <xf numFmtId="0" fontId="6" fillId="0" borderId="16" xfId="59" applyNumberFormat="1" applyFont="1" applyFill="1" applyBorder="1" applyAlignment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right"/>
      <protection locked="0"/>
    </xf>
    <xf numFmtId="4" fontId="6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6" fillId="0" borderId="18" xfId="0" applyNumberFormat="1" applyFont="1" applyFill="1" applyBorder="1" applyAlignment="1" applyProtection="1">
      <alignment/>
      <protection locked="0"/>
    </xf>
    <xf numFmtId="4" fontId="6" fillId="33" borderId="19" xfId="59" applyNumberFormat="1" applyFont="1" applyFill="1" applyBorder="1" applyAlignment="1">
      <alignment horizontal="center" vertical="center" wrapText="1"/>
      <protection/>
    </xf>
    <xf numFmtId="4" fontId="6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6" fillId="33" borderId="21" xfId="59" applyFont="1" applyFill="1" applyBorder="1" applyAlignment="1" applyProtection="1">
      <alignment horizontal="center" vertical="center" wrapText="1"/>
      <protection locked="0"/>
    </xf>
    <xf numFmtId="4" fontId="6" fillId="33" borderId="16" xfId="59" applyNumberFormat="1" applyFont="1" applyFill="1" applyBorder="1" applyAlignment="1">
      <alignment horizontal="center" vertical="center" wrapText="1"/>
      <protection/>
    </xf>
    <xf numFmtId="4" fontId="6" fillId="33" borderId="18" xfId="59" applyNumberFormat="1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 applyProtection="1">
      <alignment horizontal="center" vertical="center" wrapText="1"/>
      <protection locked="0"/>
    </xf>
    <xf numFmtId="0" fontId="6" fillId="33" borderId="19" xfId="59" applyFont="1" applyFill="1" applyBorder="1" applyAlignment="1" applyProtection="1">
      <alignment horizontal="center" vertical="center" wrapText="1"/>
      <protection locked="0"/>
    </xf>
    <xf numFmtId="0" fontId="6" fillId="33" borderId="12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23" xfId="59" applyFont="1" applyFill="1" applyBorder="1" applyAlignment="1">
      <alignment horizontal="center" vertical="center"/>
      <protection/>
    </xf>
    <xf numFmtId="0" fontId="6" fillId="33" borderId="13" xfId="59" applyFont="1" applyFill="1" applyBorder="1" applyAlignment="1">
      <alignment horizontal="center" vertical="center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SheetLayoutView="90" zoomScalePageLayoutView="0" workbookViewId="0" topLeftCell="A1">
      <selection activeCell="C12" sqref="C12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>SUM(D8:D9)</f>
        <v>13651051</v>
      </c>
      <c r="E7" s="18">
        <f>SUM(E8:E9)</f>
        <v>92993213.43</v>
      </c>
      <c r="F7" s="18">
        <f>SUM(F8:F9)</f>
        <v>106644264.43</v>
      </c>
      <c r="G7" s="18">
        <f>SUM(G8:G9)</f>
        <v>70409006.08</v>
      </c>
      <c r="H7" s="18">
        <f>SUM(H8:H9)</f>
        <v>64717749.56</v>
      </c>
      <c r="I7" s="18">
        <f>SUM(I8:I9)</f>
        <v>36235258.35000001</v>
      </c>
    </row>
    <row r="8" spans="1:9" ht="11.25">
      <c r="A8" s="27" t="s">
        <v>41</v>
      </c>
      <c r="B8" s="9"/>
      <c r="C8" s="3" t="s">
        <v>1</v>
      </c>
      <c r="D8" s="19">
        <v>13651051</v>
      </c>
      <c r="E8" s="19">
        <v>92993213.43</v>
      </c>
      <c r="F8" s="19">
        <f>D8+E8</f>
        <v>106644264.43</v>
      </c>
      <c r="G8" s="19">
        <v>70409006.08</v>
      </c>
      <c r="H8" s="19">
        <v>64717749.56</v>
      </c>
      <c r="I8" s="19">
        <f>F8-G8</f>
        <v>36235258.35000001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>SUM(D11:D18)</f>
        <v>255692055.32000002</v>
      </c>
      <c r="E10" s="18">
        <f>SUM(E11:E18)</f>
        <v>18307935.14</v>
      </c>
      <c r="F10" s="18">
        <f>SUM(F11:F18)</f>
        <v>273999990.46000004</v>
      </c>
      <c r="G10" s="18">
        <f>SUM(G11:G18)</f>
        <v>256977254.99</v>
      </c>
      <c r="H10" s="18">
        <f>SUM(H11:H18)</f>
        <v>231511761.31</v>
      </c>
      <c r="I10" s="18">
        <f>SUM(I11:I18)</f>
        <v>17022735.470000006</v>
      </c>
    </row>
    <row r="11" spans="1:9" ht="11.25">
      <c r="A11" s="27" t="s">
        <v>46</v>
      </c>
      <c r="B11" s="9"/>
      <c r="C11" s="3" t="s">
        <v>4</v>
      </c>
      <c r="D11" s="19">
        <v>208065268.86</v>
      </c>
      <c r="E11" s="19">
        <v>15750463.9</v>
      </c>
      <c r="F11" s="19">
        <f aca="true" t="shared" si="0" ref="F11:F18">D11+E11</f>
        <v>223815732.76000002</v>
      </c>
      <c r="G11" s="19">
        <v>218896777.36</v>
      </c>
      <c r="H11" s="19">
        <v>194976691.2</v>
      </c>
      <c r="I11" s="19">
        <f aca="true" t="shared" si="1" ref="I11:I18">F11-G11</f>
        <v>4918955.400000006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f t="shared" si="1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0"/>
        <v>0</v>
      </c>
      <c r="G17" s="19">
        <v>0</v>
      </c>
      <c r="H17" s="19">
        <v>0</v>
      </c>
      <c r="I17" s="19">
        <f t="shared" si="1"/>
        <v>0</v>
      </c>
    </row>
    <row r="18" spans="1:9" ht="11.25">
      <c r="A18" s="27" t="s">
        <v>53</v>
      </c>
      <c r="B18" s="9"/>
      <c r="C18" s="3" t="s">
        <v>11</v>
      </c>
      <c r="D18" s="19">
        <v>47626786.46</v>
      </c>
      <c r="E18" s="19">
        <v>2557471.24</v>
      </c>
      <c r="F18" s="19">
        <f t="shared" si="0"/>
        <v>50184257.7</v>
      </c>
      <c r="G18" s="19">
        <v>38080477.63</v>
      </c>
      <c r="H18" s="19">
        <v>36535070.11</v>
      </c>
      <c r="I18" s="19">
        <f t="shared" si="1"/>
        <v>12103780.07</v>
      </c>
    </row>
    <row r="19" spans="1:9" ht="11.25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>SUM(F20:F22)</f>
        <v>0</v>
      </c>
      <c r="G19" s="18">
        <f>SUM(G20:G22)</f>
        <v>0</v>
      </c>
      <c r="H19" s="18">
        <f>SUM(H20:H22)</f>
        <v>0</v>
      </c>
      <c r="I19" s="18">
        <f>SUM(I20:I22)</f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>SUM(F24:F25)</f>
        <v>0</v>
      </c>
      <c r="G23" s="18">
        <f>SUM(G24:G25)</f>
        <v>0</v>
      </c>
      <c r="H23" s="18">
        <f>SUM(H24:H25)</f>
        <v>0</v>
      </c>
      <c r="I23" s="18">
        <f>SUM(I24:I25)</f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>SUM(F27:F30)</f>
        <v>0</v>
      </c>
      <c r="G26" s="18">
        <f>SUM(G27:G30)</f>
        <v>0</v>
      </c>
      <c r="H26" s="18">
        <f>SUM(H27:H30)</f>
        <v>0</v>
      </c>
      <c r="I26" s="18">
        <f>SUM(I27:I30)</f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>SUM(F32:F35)</f>
        <v>0</v>
      </c>
      <c r="G31" s="18">
        <f>SUM(G32:G35)</f>
        <v>0</v>
      </c>
      <c r="H31" s="18">
        <f>SUM(H32:H35)</f>
        <v>0</v>
      </c>
      <c r="I31" s="18">
        <f>SUM(I32:I35)</f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>SUM(D7+D10+D19+D23+D26+D31)</f>
        <v>269343106.32000005</v>
      </c>
      <c r="E37" s="24">
        <f>SUM(E7+E10+E19+E23+E26+E31)</f>
        <v>111301148.57000001</v>
      </c>
      <c r="F37" s="24">
        <f>SUM(F7+F10+F19+F23+F26+F31)</f>
        <v>380644254.89000005</v>
      </c>
      <c r="G37" s="24">
        <f>SUM(G7+G10+G19+G23+G26+G31)</f>
        <v>327386261.07</v>
      </c>
      <c r="H37" s="24">
        <f>SUM(H7+H10+H19+H23+H26+H31)</f>
        <v>296229510.87</v>
      </c>
      <c r="I37" s="24">
        <f>SUM(I7+I10+I19+I23+I26+I31)</f>
        <v>53257993.820000015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2017-03-30T22:19:49Z</cp:lastPrinted>
  <dcterms:created xsi:type="dcterms:W3CDTF">2012-12-11T21:13:37Z</dcterms:created>
  <dcterms:modified xsi:type="dcterms:W3CDTF">2019-01-30T23:41:06Z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