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000" windowHeight="967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G37" i="1" l="1"/>
  <c r="E37" i="1"/>
  <c r="I10" i="1"/>
  <c r="H37" i="1"/>
  <c r="F10" i="1"/>
  <c r="F37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<sst xmlns="http://schemas.openxmlformats.org/spreadsheetml/2006/main" count="72" uniqueCount="72">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</sst>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Alignment="1" applyProtection="1">
      <alignment horizontal="right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view="pageBreakPreview" topLeftCell="A10" zoomScale="90" zoomScaleNormal="100" zoomScaleSheetLayoutView="90" workbookViewId="0">
      <selection activeCell="C38" sqref="C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1080100</v>
      </c>
      <c r="E7" s="18">
        <f>SUM(E8:E9)</f>
        <v>52023623.299999997</v>
      </c>
      <c r="F7" s="18">
        <f t="shared" ref="F7:I7" si="0">SUM(F8:F9)</f>
        <v>53103723.299999997</v>
      </c>
      <c r="G7" s="18">
        <f t="shared" si="0"/>
        <v>21163928.98</v>
      </c>
      <c r="H7" s="18">
        <f t="shared" si="0"/>
        <v>15415413.220000001</v>
      </c>
      <c r="I7" s="18">
        <f t="shared" si="0"/>
        <v>31939794.319999997</v>
      </c>
    </row>
    <row r="8" spans="1:9" x14ac:dyDescent="0.2">
      <c r="A8" s="27" t="s">
        <v>41</v>
      </c>
      <c r="B8" s="9"/>
      <c r="C8" s="3" t="s">
        <v>1</v>
      </c>
      <c r="D8" s="19">
        <v>1080100</v>
      </c>
      <c r="E8" s="19">
        <v>52023623.299999997</v>
      </c>
      <c r="F8" s="19">
        <f>D8+E8</f>
        <v>53103723.299999997</v>
      </c>
      <c r="G8" s="19">
        <v>21163928.98</v>
      </c>
      <c r="H8" s="19">
        <v>15415413.220000001</v>
      </c>
      <c r="I8" s="19">
        <f>F8-G8</f>
        <v>31939794.319999997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292929365.36000001</v>
      </c>
      <c r="E10" s="18">
        <f>SUM(E11:E18)</f>
        <v>46940864.07</v>
      </c>
      <c r="F10" s="18">
        <f t="shared" ref="F10:I10" si="1">SUM(F11:F18)</f>
        <v>339870229.43000001</v>
      </c>
      <c r="G10" s="18">
        <f t="shared" si="1"/>
        <v>154185422.72</v>
      </c>
      <c r="H10" s="18">
        <f t="shared" si="1"/>
        <v>97192696.189999998</v>
      </c>
      <c r="I10" s="18">
        <f t="shared" si="1"/>
        <v>185684806.71000001</v>
      </c>
    </row>
    <row r="11" spans="1:9" x14ac:dyDescent="0.2">
      <c r="A11" s="27" t="s">
        <v>46</v>
      </c>
      <c r="B11" s="9"/>
      <c r="C11" s="3" t="s">
        <v>4</v>
      </c>
      <c r="D11" s="19">
        <v>229269760.08000001</v>
      </c>
      <c r="E11" s="19">
        <v>14851841.560000001</v>
      </c>
      <c r="F11" s="19">
        <f t="shared" ref="F11:F18" si="2">D11+E11</f>
        <v>244121601.64000002</v>
      </c>
      <c r="G11" s="19">
        <v>125355513.40000001</v>
      </c>
      <c r="H11" s="19">
        <v>75788241.950000003</v>
      </c>
      <c r="I11" s="19">
        <f t="shared" ref="I11:I18" si="3">F11-G11</f>
        <v>118766088.24000001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63659605.280000001</v>
      </c>
      <c r="E18" s="19">
        <v>32089022.510000002</v>
      </c>
      <c r="F18" s="19">
        <f t="shared" si="2"/>
        <v>95748627.790000007</v>
      </c>
      <c r="G18" s="19">
        <v>28829909.32</v>
      </c>
      <c r="H18" s="19">
        <v>21404454.239999998</v>
      </c>
      <c r="I18" s="19">
        <f t="shared" si="3"/>
        <v>66918718.470000006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294009465.36000001</v>
      </c>
      <c r="E37" s="24">
        <f t="shared" ref="E37:I37" si="16">SUM(E7+E10+E19+E23+E26+E31)</f>
        <v>98964487.370000005</v>
      </c>
      <c r="F37" s="24">
        <f t="shared" si="16"/>
        <v>392973952.73000002</v>
      </c>
      <c r="G37" s="24">
        <f t="shared" si="16"/>
        <v>175349351.69999999</v>
      </c>
      <c r="H37" s="24">
        <f t="shared" si="16"/>
        <v>112608109.41</v>
      </c>
      <c r="I37" s="24">
        <f t="shared" si="16"/>
        <v>217624601.03</v>
      </c>
    </row>
    <row r="38" spans="1:9" x14ac:dyDescent="0.2">
      <c r="C38" s="48" t="s">
        <v>71</v>
      </c>
    </row>
    <row r="41" spans="1:9" x14ac:dyDescent="0.2">
      <c r="C41" s="28" t="s">
        <v>65</v>
      </c>
      <c r="D41" s="29"/>
      <c r="E41" s="30" t="s">
        <v>66</v>
      </c>
    </row>
    <row r="42" spans="1:9" x14ac:dyDescent="0.2">
      <c r="C42" s="28" t="s">
        <v>67</v>
      </c>
      <c r="D42" s="29"/>
      <c r="E42" s="30" t="s">
        <v>68</v>
      </c>
    </row>
    <row r="43" spans="1:9" x14ac:dyDescent="0.2">
      <c r="C43" s="31"/>
      <c r="D43" s="32"/>
      <c r="E43" s="32"/>
    </row>
    <row r="44" spans="1:9" x14ac:dyDescent="0.2">
      <c r="C44" s="31"/>
      <c r="D44" s="32"/>
      <c r="E44" s="32"/>
    </row>
    <row r="45" spans="1:9" x14ac:dyDescent="0.2">
      <c r="C45" s="31"/>
      <c r="D45" s="32"/>
      <c r="E45" s="32"/>
    </row>
    <row r="46" spans="1:9" x14ac:dyDescent="0.2">
      <c r="C46" s="31"/>
      <c r="D46" s="32"/>
      <c r="E46" s="32"/>
    </row>
    <row r="47" spans="1:9" x14ac:dyDescent="0.2">
      <c r="C47" s="31"/>
      <c r="D47" s="32"/>
      <c r="E47" s="32"/>
    </row>
    <row r="48" spans="1:9" x14ac:dyDescent="0.2">
      <c r="C48" s="31"/>
      <c r="D48" s="33" t="s">
        <v>69</v>
      </c>
      <c r="E48" s="32"/>
    </row>
    <row r="49" spans="3:5" x14ac:dyDescent="0.2">
      <c r="C49" s="31"/>
      <c r="D49" s="33" t="s">
        <v>70</v>
      </c>
      <c r="E49" s="3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2017-03-30T22:19:49Z</cp:lastPrinted>
  <dcterms:created xsi:type="dcterms:W3CDTF">2012-12-11T21:13:37Z</dcterms:created>
  <dcterms:modified xsi:type="dcterms:W3CDTF">2020-07-25T15:06:06Z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