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940" tabRatio="863" activeTab="11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<sst xmlns="http://schemas.openxmlformats.org/spreadsheetml/2006/main" count="899" uniqueCount="635">
  <si>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</si>
  <si>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</si>
  <si>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</si>
  <si>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</si>
  <si>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</si>
  <si>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</si>
  <si>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</si>
  <si>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</si>
  <si>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</si>
  <si>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</si>
  <si>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</si>
  <si>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</si>
  <si>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</si>
  <si>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</si>
  <si>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</si>
  <si>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</si>
  <si>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</si>
  <si>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</si>
  <si>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</si>
  <si>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</si>
  <si>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</si>
  <si>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</si>
  <si>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</si>
  <si>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</si>
  <si>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</si>
  <si>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</si>
  <si>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</si>
  <si>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</si>
  <si>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</si>
  <si>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</si>
  <si>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</si>
  <si>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</si>
  <si>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</si>
  <si>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</si>
  <si>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</si>
  <si>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</si>
  <si>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</si>
  <si>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</si>
  <si>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</si>
  <si>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</si>
  <si>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</si>
  <si>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</si>
  <si>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</si>
  <si>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</si>
  <si>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</si>
  <si>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</si>
  <si>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</si>
  <si>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</si>
  <si>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</si>
  <si>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</si>
  <si>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</si>
  <si>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</si>
  <si>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</si>
  <si>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</si>
  <si>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</si>
  <si>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</si>
  <si>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</si>
  <si>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</si>
  <si>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</si>
  <si>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</si>
  <si>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</si>
  <si>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</si>
  <si>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</si>
  <si>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</si>
  <si>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</si>
  <si>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</si>
  <si>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</si>
  <si>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</si>
  <si>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</si>
  <si>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</si>
  <si>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</si>
  <si>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</si>
  <si>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</si>
  <si>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</si>
  <si>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</si>
  <si>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</si>
  <si>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</si>
  <si>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</si>
  <si>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</si>
  <si>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</si>
  <si>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</si>
  <si>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</si>
  <si>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</si>
  <si>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</si>
  <si>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</si>
  <si>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</si>
  <si>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</si>
  <si>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</si>
  <si>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</si>
  <si>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</si>
  <si>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</si>
  <si>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</si>
  <si>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</si>
  <si>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</si>
  <si>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</si>
  <si>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</si>
  <si>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</si>
  <si>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</si>
  <si>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</si>
  <si>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</si>
  <si>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</si>
  <si>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</si>
  <si>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</si>
  <si>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</si>
  <si>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</si>
  <si>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</si>
  <si>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</si>
  <si>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</si>
  <si>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</si>
  <si>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</si>
  <si>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</si>
  <si>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</si>
  <si>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</si>
  <si>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</si>
  <si>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</si>
  <si>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</si>
  <si>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</si>
  <si>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</si>
  <si>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</si>
  <si>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</si>
  <si>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</si>
  <si>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</si>
  <si>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</si>
  <si>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</si>
  <si>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</si>
  <si>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</si>
  <si>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</si>
  <si>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</si>
  <si>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</si>
  <si>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</si>
  <si>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</si>
  <si>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</si>
  <si>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</si>
  <si>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</si>
  <si>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</si>
  <si>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</si>
  <si>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</si>
  <si>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</si>
  <si>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</si>
  <si>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</si>
  <si>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</si>
  <si>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</si>
  <si>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</si>
  <si>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</si>
  <si>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</si>
  <si>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</si>
  <si>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</si>
  <si>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</si>
  <si>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</si>
  <si>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</si>
  <si>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</si>
  <si>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</si>
  <si>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</si>
  <si>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</si>
  <si>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</si>
  <si>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</si>
  <si>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</si>
  <si>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</si>
  <si>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</si>
  <si>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</si>
  <si>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</si>
  <si>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</si>
  <si>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</si>
  <si>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</si>
  <si>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</si>
  <si>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</si>
  <si>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</si>
  <si>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</si>
  <si>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</si>
  <si>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</si>
  <si>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</si>
  <si>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</si>
  <si>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</si>
  <si>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</si>
  <si>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</si>
  <si>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</si>
  <si>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</si>
  <si>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</si>
  <si>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</si>
  <si>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</si>
  <si>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</si>
  <si>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</si>
  <si>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</si>
  <si>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</si>
  <si>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</si>
  <si>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</si>
  <si>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</si>
  <si>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</si>
  <si>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</si>
  <si>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</si>
  <si>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</si>
  <si>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</si>
  <si>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</si>
  <si>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</si>
  <si>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</si>
  <si>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</si>
  <si>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</si>
  <si>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</si>
  <si>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</si>
  <si>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</si>
  <si>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</si>
  <si>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</si>
  <si>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</si>
  <si>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</si>
  <si>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</si>
  <si>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</si>
  <si>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</si>
  <si>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</si>
  <si>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</si>
  <si>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</si>
  <si>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</si>
  <si>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</si>
  <si>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</si>
  <si>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</si>
  <si>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</si>
  <si>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</si>
  <si>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</si>
  <si>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</si>
  <si>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</si>
  <si>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</si>
  <si>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</si>
  <si>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</si>
  <si>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</si>
  <si>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</si>
  <si>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</si>
  <si>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</si>
  <si>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</si>
  <si>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</si>
  <si>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</si>
  <si>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</si>
  <si>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</si>
  <si>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</si>
  <si>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</si>
  <si>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</si>
  <si>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</si>
  <si>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</si>
  <si>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</si>
  <si>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</si>
  <si>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</si>
  <si>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</si>
  <si>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</si>
  <si>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</si>
  <si>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</si>
  <si>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</si>
  <si>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</si>
  <si>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</si>
  <si>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</si>
  <si>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</si>
  <si>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</si>
  <si>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</si>
  <si>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</si>
  <si>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</si>
  <si>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</si>
  <si>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</si>
  <si>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</si>
  <si>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</si>
  <si>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</si>
  <si>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</si>
  <si>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</si>
  <si>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</si>
  <si>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</si>
  <si>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</si>
  <si>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</si>
  <si>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</si>
  <si>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</si>
  <si>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</si>
  <si>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</si>
  <si>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</si>
  <si>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</si>
  <si>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</si>
  <si>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</si>
  <si>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</si>
  <si>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</si>
  <si>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</si>
  <si>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</si>
  <si>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</si>
  <si>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</si>
  <si>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</si>
  <si>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</si>
  <si>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</si>
  <si>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</si>
  <si>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</si>
  <si>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</si>
  <si>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</si>
  <si>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</si>
  <si>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</si>
  <si>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</si>
  <si>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</si>
  <si>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</si>
  <si>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</si>
  <si>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</si>
  <si>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</si>
  <si>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</si>
  <si>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</si>
  <si>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</si>
  <si>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</si>
  <si>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</si>
  <si>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</si>
  <si>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</si>
  <si>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</si>
  <si>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</si>
  <si>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</si>
  <si>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</si>
  <si>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</si>
  <si>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</si>
  <si>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</si>
  <si>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</si>
  <si>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</si>
  <si>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</si>
  <si>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</si>
  <si>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</si>
  <si>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</si>
  <si>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</si>
  <si>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</si>
  <si>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</si>
  <si>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</si>
  <si>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</si>
  <si>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</si>
  <si>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</si>
  <si>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</si>
  <si>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</si>
  <si>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</si>
  <si>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</si>
  <si>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</si>
  <si>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</si>
  <si>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</si>
  <si>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</si>
  <si>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</si>
  <si>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</si>
  <si>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</si>
  <si>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</si>
  <si>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</si>
  <si>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</si>
  <si>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</si>
  <si>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</si>
  <si>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</si>
  <si>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</si>
  <si>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</si>
  <si>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</si>
  <si>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</si>
  <si>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</si>
  <si>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</si>
  <si>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</si>
  <si>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</si>
  <si>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</si>
  <si>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</si>
  <si>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</si>
  <si>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</si>
  <si>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</si>
  <si>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</si>
  <si>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</si>
  <si>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</si>
  <si>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</si>
  <si>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</si>
  <si>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</si>
  <si>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</si>
  <si>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</si>
  <si>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</si>
  <si>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</si>
  <si>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</si>
  <si>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</si>
  <si>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</si>
  <si>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</si>
  <si>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</si>
  <si>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</si>
  <si>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</si>
  <si>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</si>
  <si>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</si>
  <si>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</si>
  <si>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</si>
  <si>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</si>
  <si>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</si>
  <si>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</si>
  <si>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</si>
  <si>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</si>
  <si>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</si>
  <si>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</si>
  <si>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</si>
  <si>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</si>
  <si>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</si>
  <si>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</si>
  <si>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</si>
  <si>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</si>
  <si>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</si>
  <si>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</si>
  <si>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</si>
  <si>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</si>
  <si>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</si>
  <si>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</si>
  <si>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</si>
  <si>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</si>
  <si>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</si>
  <si>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</si>
  <si>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</si>
  <si>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</si>
  <si>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</si>
  <si>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</si>
  <si>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</si>
  <si>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</si>
  <si>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</si>
  <si>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</si>
  <si>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</si>
  <si>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</si>
  <si>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</si>
  <si>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</si>
  <si>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</si>
  <si>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</si>
  <si>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</si>
  <si>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</si>
  <si>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</si>
  <si>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</si>
  <si>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</si>
  <si>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</si>
  <si>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</si>
  <si>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</si>
  <si>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</si>
  <si>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</si>
  <si>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</si>
  <si>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</si>
  <si>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</si>
  <si>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</si>
  <si>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</si>
  <si>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</si>
  <si>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</si>
  <si>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</si>
  <si>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</si>
  <si>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</si>
  <si>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</si>
  <si>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</si>
  <si>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</si>
  <si>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</si>
  <si>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</si>
  <si>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</si>
  <si>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</si>
  <si>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</si>
  <si>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</si>
  <si>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</si>
  <si>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</si>
  <si>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</si>
  <si>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</si>
  <si>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</si>
  <si>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</si>
  <si>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</si>
  <si>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</si>
  <si>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</si>
  <si>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</si>
  <si>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</si>
  <si>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</si>
  <si>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</si>
  <si>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</si>
  <si>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</si>
  <si>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</si>
  <si>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</si>
  <si>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</si>
  <si>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</si>
  <si>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</si>
  <si>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</si>
  <si>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</si>
  <si>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</si>
  <si>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</si>
  <si>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</si>
  <si>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</si>
  <si>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</si>
  <si>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</si>
  <si>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</si>
  <si>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</si>
  <si>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</si>
  <si>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</si>
  <si>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</si>
  <si>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</si>
  <si>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</si>
  <si>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</si>
  <si>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</si>
  <si>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</si>
  <si>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</si>
  <si>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</si>
  <si>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</si>
  <si>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</si>
  <si>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</si>
  <si>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</si>
  <si>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</si>
  <si>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</si>
  <si>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</si>
  <si>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</si>
  <si>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</si>
  <si>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</si>
  <si>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</si>
  <si>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</si>
  <si>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</si>
  <si>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</si>
  <si>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</si>
  <si>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</si>
  <si>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</si>
  <si>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</si>
  <si>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</si>
  <si>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</si>
  <si>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</si>
  <si>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</si>
  <si>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</si>
  <si>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</si>
  <si>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</si>
  <si>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</si>
  <si>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</si>
  <si>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</si>
  <si>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</si>
  <si>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</si>
  <si>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</si>
  <si>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</si>
  <si>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</si>
  <si>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</si>
  <si>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</si>
  <si>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</si>
  <si>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</si>
  <si>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</si>
  <si>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</si>
  <si>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</si>
  <si>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</si>
  <si>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</si>
  <si>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</si>
  <si>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</si>
  <si>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</si>
  <si>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</si>
  <si>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</si>
  <si>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</si>
  <si>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</si>
  <si>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</si>
  <si>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</si>
  <si>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</si>
  <si>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</si>
  <si>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</si>
  <si>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</si>
  <si>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</si>
  <si>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</si>
  <si>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</si>
  <si>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</si>
  <si>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</si>
  <si>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</si>
  <si>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</si>
  <si>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</si>
  <si>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</si>
  <si>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</si>
  <si>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</si>
  <si>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</si>
  <si>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</si>
  <si>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</si>
  <si>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</si>
  <si>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</si>
  <si>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</si>
  <si>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</si>
  <si>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</si>
  <si>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</si>
  <si>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</si>
  <si>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</si>
  <si>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</si>
  <si>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</si>
  <si>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</si>
  <si>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</si>
  <si>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</si>
  <si>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</si>
  <si>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</si>
  <si>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</si>
  <si>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</si>
  <si>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</si>
  <si>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</si>
  <si>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</si>
  <si>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</si>
  <si>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</si>
  <si>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</si>
  <si>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</si>
  <si>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</si>
  <si>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</si>
  <si>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</si>
  <si>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</si>
  <si>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</si>
  <si>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</si>
  <si>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</si>
  <si>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</si>
  <si>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</si>
  <si>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</si>
  <si>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</si>
  <si>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</si>
  <si>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</si>
  <si>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</si>
  <si>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</si>
  <si>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</si>
  <si>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</si>
  <si>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</si>
  <si>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</si>
  <si>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</si>
  <si>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</si>
  <si>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</si>
  <si>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</si>
  <si>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</si>
  <si>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</si>
  <si>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</si>
  <si>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</si>
  <si>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</si>
  <si>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</si>
  <si>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</si>
  <si>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</si>
  <si>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</si>
  <si>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</si>
  <si>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</si>
  <si>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</si>
  <si>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</si>
  <si>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</si>
  <si>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</si>
  <si>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</si>
  <si>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</si>
  <si>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</si>
  <si>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</si>
  <si>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</si>
  <si>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</si>
  <si>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</si>
  <si>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</si>
  <si>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</si>
  <si>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</si>
  <si>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</si>
  <si>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</si>
  <si>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</si>
  <si>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</si>
  <si>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</si>
  <si>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</si>
  <si>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</si>
  <si>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</si>
  <si>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</si>
  <si>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SALVATIERRA, GTO.</t>
  </si>
  <si>
    <t>CORRESPONDIENTE DEL 1 DE ENERO AL 30 DE SEPTIEMBRE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</si>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</sst>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top"/>
    </xf>
    <xf numFmtId="0" fontId="53" fillId="34" borderId="0" xfId="57" applyFont="1" applyFill="1" applyAlignment="1">
      <alignment horizontal="right" vertical="center"/>
      <protection/>
    </xf>
    <xf numFmtId="0" fontId="54" fillId="34" borderId="0" xfId="57" applyFont="1" applyFill="1" applyAlignment="1">
      <alignment horizontal="left" vertical="center"/>
      <protection/>
    </xf>
    <xf numFmtId="0" fontId="55" fillId="0" borderId="0" xfId="57" applyFont="1" applyAlignment="1">
      <alignment vertical="center"/>
      <protection/>
    </xf>
    <xf numFmtId="0" fontId="54" fillId="34" borderId="0" xfId="57" applyFont="1" applyFill="1" applyAlignment="1">
      <alignment vertical="center"/>
      <protection/>
    </xf>
    <xf numFmtId="0" fontId="54" fillId="35" borderId="0" xfId="57" applyFont="1" applyFill="1" applyAlignment="1">
      <alignment horizontal="center" vertical="center"/>
      <protection/>
    </xf>
    <xf numFmtId="0" fontId="54" fillId="35" borderId="0" xfId="57" applyFont="1" applyFill="1">
      <alignment/>
      <protection/>
    </xf>
    <xf numFmtId="0" fontId="55" fillId="0" borderId="0" xfId="57" applyFont="1">
      <alignment/>
      <protection/>
    </xf>
    <xf numFmtId="0" fontId="56" fillId="36" borderId="0" xfId="57" applyFont="1" applyFill="1">
      <alignment/>
      <protection/>
    </xf>
    <xf numFmtId="0" fontId="55" fillId="0" borderId="0" xfId="57" applyFont="1" applyAlignment="1">
      <alignment horizontal="center"/>
      <protection/>
    </xf>
    <xf numFmtId="0" fontId="56" fillId="37" borderId="0" xfId="57" applyFont="1" applyFill="1">
      <alignment/>
      <protection/>
    </xf>
    <xf numFmtId="4" fontId="55" fillId="0" borderId="0" xfId="57" applyNumberFormat="1" applyFont="1">
      <alignment/>
      <protection/>
    </xf>
    <xf numFmtId="0" fontId="3" fillId="34" borderId="0" xfId="57" applyFont="1" applyFill="1" applyAlignment="1">
      <alignment horizontal="left" vertical="center"/>
      <protection/>
    </xf>
    <xf numFmtId="0" fontId="55" fillId="0" borderId="0" xfId="57" applyFont="1" applyAlignment="1">
      <alignment horizontal="center" vertical="center"/>
      <protection/>
    </xf>
    <xf numFmtId="0" fontId="53" fillId="34" borderId="0" xfId="56" applyFont="1" applyFill="1" applyAlignment="1">
      <alignment horizontal="right" vertical="center"/>
      <protection/>
    </xf>
    <xf numFmtId="0" fontId="3" fillId="34" borderId="0" xfId="56" applyFont="1" applyFill="1" applyAlignment="1">
      <alignment horizontal="left" vertical="center"/>
      <protection/>
    </xf>
    <xf numFmtId="0" fontId="55" fillId="0" borderId="0" xfId="56" applyFont="1">
      <alignment/>
      <protection/>
    </xf>
    <xf numFmtId="0" fontId="54" fillId="35" borderId="0" xfId="56" applyFont="1" applyFill="1" applyAlignment="1">
      <alignment horizontal="center" vertical="center"/>
      <protection/>
    </xf>
    <xf numFmtId="0" fontId="54" fillId="35" borderId="0" xfId="56" applyFont="1" applyFill="1">
      <alignment/>
      <protection/>
    </xf>
    <xf numFmtId="0" fontId="56" fillId="36" borderId="0" xfId="56" applyFont="1" applyFill="1">
      <alignment/>
      <protection/>
    </xf>
    <xf numFmtId="0" fontId="55" fillId="0" borderId="0" xfId="56" applyFont="1" applyAlignment="1">
      <alignment horizontal="center"/>
      <protection/>
    </xf>
    <xf numFmtId="4" fontId="55" fillId="0" borderId="0" xfId="56" applyNumberFormat="1" applyFont="1">
      <alignment/>
      <protection/>
    </xf>
    <xf numFmtId="0" fontId="55" fillId="0" borderId="0" xfId="56" applyFont="1" applyAlignment="1">
      <alignment vertical="center"/>
      <protection/>
    </xf>
    <xf numFmtId="0" fontId="53" fillId="34" borderId="0" xfId="57" applyFont="1" applyFill="1" applyAlignment="1">
      <alignment vertical="center"/>
      <protection/>
    </xf>
    <xf numFmtId="0" fontId="52" fillId="0" borderId="0" xfId="58" applyFont="1" applyBorder="1" applyAlignment="1">
      <alignment vertical="center"/>
      <protection/>
    </xf>
    <xf numFmtId="0" fontId="52" fillId="0" borderId="0" xfId="58" applyFont="1" applyFill="1">
      <alignment/>
      <protection/>
    </xf>
    <xf numFmtId="0" fontId="52" fillId="0" borderId="0" xfId="58" applyFont="1">
      <alignment/>
      <protection/>
    </xf>
    <xf numFmtId="0" fontId="51" fillId="0" borderId="0" xfId="58" applyFont="1" applyBorder="1">
      <alignment/>
      <protection/>
    </xf>
    <xf numFmtId="0" fontId="52" fillId="0" borderId="0" xfId="58" applyFont="1" applyBorder="1" applyAlignment="1">
      <alignment horizontal="center" vertical="center"/>
      <protection/>
    </xf>
    <xf numFmtId="0" fontId="52" fillId="0" borderId="0" xfId="58" applyFont="1" applyFill="1" applyBorder="1">
      <alignment/>
      <protection/>
    </xf>
    <xf numFmtId="0" fontId="53" fillId="0" borderId="0" xfId="56" applyFont="1" applyAlignment="1">
      <alignment horizontal="center"/>
      <protection/>
    </xf>
    <xf numFmtId="0" fontId="53" fillId="0" borderId="0" xfId="56" applyFont="1">
      <alignment/>
      <protection/>
    </xf>
    <xf numFmtId="0" fontId="57" fillId="0" borderId="12" xfId="45" applyFont="1" applyFill="1" applyBorder="1" applyAlignment="1" applyProtection="1">
      <alignment horizontal="center"/>
      <protection locked="0"/>
    </xf>
    <xf numFmtId="0" fontId="57" fillId="0" borderId="13" xfId="45" applyFont="1" applyFill="1" applyBorder="1" applyAlignment="1" applyProtection="1">
      <alignment/>
      <protection locked="0"/>
    </xf>
    <xf numFmtId="0" fontId="54" fillId="35" borderId="0" xfId="60" applyFont="1" applyFill="1">
      <alignment/>
      <protection/>
    </xf>
    <xf numFmtId="0" fontId="56" fillId="36" borderId="0" xfId="60" applyFont="1" applyFill="1">
      <alignment/>
      <protection/>
    </xf>
    <xf numFmtId="0" fontId="55" fillId="0" borderId="0" xfId="60" applyFont="1">
      <alignment/>
      <protection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horizontal="center"/>
      <protection/>
    </xf>
    <xf numFmtId="4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9" fontId="4" fillId="0" borderId="0" xfId="60" applyNumberFormat="1" applyFont="1">
      <alignment/>
      <protection/>
    </xf>
    <xf numFmtId="0" fontId="53" fillId="38" borderId="18" xfId="59" applyFont="1" applyFill="1" applyBorder="1" applyAlignment="1">
      <alignment vertical="center"/>
      <protection/>
    </xf>
    <xf numFmtId="4" fontId="53" fillId="38" borderId="19" xfId="59" applyNumberFormat="1" applyFont="1" applyFill="1" applyBorder="1" applyAlignment="1">
      <alignment horizontal="right" vertical="center" wrapText="1" indent="1"/>
      <protection/>
    </xf>
    <xf numFmtId="0" fontId="52" fillId="0" borderId="0" xfId="59" applyFont="1">
      <alignment/>
      <protection/>
    </xf>
    <xf numFmtId="0" fontId="53" fillId="0" borderId="20" xfId="59" applyFont="1" applyFill="1" applyBorder="1" applyAlignment="1">
      <alignment vertical="center"/>
      <protection/>
    </xf>
    <xf numFmtId="0" fontId="53" fillId="0" borderId="20" xfId="59" applyFont="1" applyFill="1" applyBorder="1" applyAlignment="1">
      <alignment horizontal="right" vertical="center"/>
      <protection/>
    </xf>
    <xf numFmtId="4" fontId="53" fillId="0" borderId="19" xfId="59" applyNumberFormat="1" applyFont="1" applyFill="1" applyBorder="1" applyAlignment="1">
      <alignment horizontal="right" vertical="center" wrapText="1" indent="1"/>
      <protection/>
    </xf>
    <xf numFmtId="4" fontId="55" fillId="0" borderId="19" xfId="59" applyNumberFormat="1" applyFont="1" applyFill="1" applyBorder="1" applyAlignment="1">
      <alignment horizontal="right" vertical="center" wrapText="1" indent="1"/>
      <protection/>
    </xf>
    <xf numFmtId="0" fontId="52" fillId="0" borderId="18" xfId="59" applyFont="1" applyBorder="1">
      <alignment/>
      <protection/>
    </xf>
    <xf numFmtId="0" fontId="55" fillId="0" borderId="21" xfId="59" applyFont="1" applyFill="1" applyBorder="1" applyAlignment="1">
      <alignment horizontal="left" vertical="center" wrapText="1" indent="1"/>
      <protection/>
    </xf>
    <xf numFmtId="0" fontId="55" fillId="0" borderId="18" xfId="59" applyFont="1" applyFill="1" applyBorder="1" applyAlignment="1">
      <alignment horizontal="left" vertical="center"/>
      <protection/>
    </xf>
    <xf numFmtId="0" fontId="55" fillId="0" borderId="20" xfId="59" applyFont="1" applyFill="1" applyBorder="1" applyAlignment="1">
      <alignment horizontal="left" vertical="center" indent="1"/>
      <protection/>
    </xf>
    <xf numFmtId="0" fontId="55" fillId="0" borderId="20" xfId="59" applyFont="1" applyFill="1" applyBorder="1" applyAlignment="1">
      <alignment horizontal="left" vertical="center" wrapText="1"/>
      <protection/>
    </xf>
    <xf numFmtId="4" fontId="55" fillId="0" borderId="20" xfId="59" applyNumberFormat="1" applyFont="1" applyFill="1" applyBorder="1" applyAlignment="1">
      <alignment horizontal="right" vertical="center" wrapText="1" indent="1"/>
      <protection/>
    </xf>
    <xf numFmtId="0" fontId="53" fillId="0" borderId="18" xfId="59" applyFont="1" applyFill="1" applyBorder="1" applyAlignment="1">
      <alignment vertical="center"/>
      <protection/>
    </xf>
    <xf numFmtId="0" fontId="4" fillId="0" borderId="18" xfId="59" applyFont="1" applyFill="1" applyBorder="1" applyAlignment="1">
      <alignment horizontal="left" vertical="center"/>
      <protection/>
    </xf>
    <xf numFmtId="0" fontId="4" fillId="0" borderId="18" xfId="59" applyFont="1" applyBorder="1" applyAlignment="1">
      <alignment horizontal="left"/>
      <protection/>
    </xf>
    <xf numFmtId="4" fontId="55" fillId="0" borderId="19" xfId="59" applyNumberFormat="1" applyFont="1" applyFill="1" applyBorder="1" applyAlignment="1">
      <alignment horizontal="right" vertical="center" indent="1"/>
      <protection/>
    </xf>
    <xf numFmtId="0" fontId="55" fillId="0" borderId="20" xfId="59" applyFont="1" applyFill="1" applyBorder="1" applyAlignment="1">
      <alignment horizontal="left" vertical="center"/>
      <protection/>
    </xf>
    <xf numFmtId="4" fontId="55" fillId="0" borderId="22" xfId="59" applyNumberFormat="1" applyFont="1" applyFill="1" applyBorder="1" applyAlignment="1">
      <alignment horizontal="right" vertical="center" indent="1"/>
      <protection/>
    </xf>
    <xf numFmtId="0" fontId="53" fillId="38" borderId="19" xfId="59" applyFont="1" applyFill="1" applyBorder="1" applyAlignment="1">
      <alignment vertical="center"/>
      <protection/>
    </xf>
    <xf numFmtId="0" fontId="52" fillId="0" borderId="0" xfId="59" applyFont="1" applyFill="1" applyBorder="1">
      <alignment/>
      <protection/>
    </xf>
    <xf numFmtId="0" fontId="4" fillId="0" borderId="20" xfId="59" applyFont="1" applyFill="1" applyBorder="1" applyAlignment="1">
      <alignment horizontal="left" vertical="center" indent="1"/>
      <protection/>
    </xf>
    <xf numFmtId="0" fontId="4" fillId="0" borderId="18" xfId="59" applyFont="1" applyFill="1" applyBorder="1" applyAlignment="1">
      <alignment vertical="center"/>
      <protection/>
    </xf>
    <xf numFmtId="0" fontId="4" fillId="0" borderId="21" xfId="59" applyFont="1" applyFill="1" applyBorder="1" applyAlignment="1">
      <alignment horizontal="left" vertical="center" wrapText="1" indent="1"/>
      <protection/>
    </xf>
    <xf numFmtId="4" fontId="53" fillId="38" borderId="19" xfId="59" applyNumberFormat="1" applyFont="1" applyFill="1" applyBorder="1" applyAlignment="1">
      <alignment horizontal="right" vertical="center"/>
      <protection/>
    </xf>
    <xf numFmtId="0" fontId="52" fillId="0" borderId="20" xfId="59" applyFont="1" applyBorder="1">
      <alignment/>
      <protection/>
    </xf>
    <xf numFmtId="4" fontId="53" fillId="0" borderId="20" xfId="59" applyNumberFormat="1" applyFont="1" applyFill="1" applyBorder="1" applyAlignment="1">
      <alignment horizontal="right" vertical="center"/>
      <protection/>
    </xf>
    <xf numFmtId="0" fontId="53" fillId="0" borderId="21" xfId="59" applyFont="1" applyFill="1" applyBorder="1" applyAlignment="1">
      <alignment vertical="center"/>
      <protection/>
    </xf>
    <xf numFmtId="0" fontId="55" fillId="0" borderId="20" xfId="59" applyFont="1" applyFill="1" applyBorder="1" applyAlignment="1">
      <alignment vertical="center"/>
      <protection/>
    </xf>
    <xf numFmtId="4" fontId="55" fillId="0" borderId="20" xfId="59" applyNumberFormat="1" applyFont="1" applyFill="1" applyBorder="1" applyAlignment="1">
      <alignment horizontal="right" vertical="center"/>
      <protection/>
    </xf>
    <xf numFmtId="0" fontId="53" fillId="33" borderId="18" xfId="59" applyFont="1" applyFill="1" applyBorder="1" applyAlignment="1">
      <alignment vertical="center"/>
      <protection/>
    </xf>
    <xf numFmtId="0" fontId="53" fillId="38" borderId="23" xfId="59" applyFont="1" applyFill="1" applyBorder="1" applyAlignment="1">
      <alignment vertical="center"/>
      <protection/>
    </xf>
    <xf numFmtId="49" fontId="3" fillId="0" borderId="18" xfId="59" applyNumberFormat="1" applyFont="1" applyFill="1" applyBorder="1" applyAlignment="1">
      <alignment vertical="center"/>
      <protection/>
    </xf>
    <xf numFmtId="0" fontId="4" fillId="0" borderId="21" xfId="59" applyFont="1" applyFill="1" applyBorder="1" applyAlignment="1">
      <alignment horizontal="left" vertical="center" indent="1"/>
      <protection/>
    </xf>
    <xf numFmtId="4" fontId="4" fillId="0" borderId="19" xfId="59" applyNumberFormat="1" applyFont="1" applyFill="1" applyBorder="1" applyAlignment="1">
      <alignment horizontal="right" vertical="center" wrapText="1" indent="1"/>
      <protection/>
    </xf>
    <xf numFmtId="0" fontId="4" fillId="0" borderId="20" xfId="59" applyFont="1" applyFill="1" applyBorder="1" applyAlignment="1">
      <alignment vertical="center"/>
      <protection/>
    </xf>
    <xf numFmtId="4" fontId="4" fillId="0" borderId="20" xfId="59" applyNumberFormat="1" applyFont="1" applyFill="1" applyBorder="1" applyAlignment="1">
      <alignment horizontal="right" vertical="center"/>
      <protection/>
    </xf>
    <xf numFmtId="0" fontId="3" fillId="0" borderId="18" xfId="59" applyFont="1" applyFill="1" applyBorder="1" applyAlignment="1">
      <alignment vertical="center"/>
      <protection/>
    </xf>
    <xf numFmtId="0" fontId="3" fillId="0" borderId="21" xfId="59" applyFont="1" applyFill="1" applyBorder="1" applyAlignment="1">
      <alignment vertical="center"/>
      <protection/>
    </xf>
    <xf numFmtId="4" fontId="3" fillId="0" borderId="19" xfId="59" applyNumberFormat="1" applyFont="1" applyFill="1" applyBorder="1" applyAlignment="1">
      <alignment horizontal="right" vertical="center" wrapText="1" indent="1"/>
      <protection/>
    </xf>
    <xf numFmtId="4" fontId="4" fillId="0" borderId="19" xfId="59" applyNumberFormat="1" applyFont="1" applyFill="1" applyBorder="1" applyAlignment="1">
      <alignment horizontal="right" vertical="center" indent="1"/>
      <protection/>
    </xf>
    <xf numFmtId="49" fontId="4" fillId="0" borderId="18" xfId="59" applyNumberFormat="1" applyFont="1" applyFill="1" applyBorder="1">
      <alignment/>
      <protection/>
    </xf>
    <xf numFmtId="49" fontId="30" fillId="0" borderId="18" xfId="59" applyNumberFormat="1" applyFont="1" applyFill="1" applyBorder="1">
      <alignment/>
      <protection/>
    </xf>
    <xf numFmtId="0" fontId="4" fillId="0" borderId="20" xfId="59" applyFont="1" applyFill="1" applyBorder="1">
      <alignment/>
      <protection/>
    </xf>
    <xf numFmtId="9" fontId="4" fillId="0" borderId="0" xfId="65" applyFont="1" applyAlignment="1">
      <alignment/>
    </xf>
    <xf numFmtId="0" fontId="57" fillId="0" borderId="12" xfId="45" applyFont="1" applyBorder="1" applyAlignment="1" applyProtection="1">
      <alignment horizontal="center"/>
      <protection locked="0"/>
    </xf>
    <xf numFmtId="0" fontId="57" fillId="0" borderId="13" xfId="45" applyFont="1" applyBorder="1" applyAlignment="1" applyProtection="1">
      <alignment/>
      <protection locked="0"/>
    </xf>
    <xf numFmtId="0" fontId="54" fillId="35" borderId="0" xfId="60" applyFont="1" applyFill="1">
      <alignment/>
      <protection/>
    </xf>
    <xf numFmtId="0" fontId="51" fillId="39" borderId="0" xfId="0" applyFont="1" applyFill="1" applyAlignment="1">
      <alignment horizontal="center" vertical="center"/>
    </xf>
    <xf numFmtId="0" fontId="3" fillId="39" borderId="0" xfId="55" applyFont="1" applyFill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3" fillId="0" borderId="0" xfId="55" applyFont="1" applyAlignment="1">
      <alignment vertical="top"/>
      <protection/>
    </xf>
    <xf numFmtId="0" fontId="54" fillId="35" borderId="0" xfId="57" applyFont="1" applyFill="1" applyAlignment="1">
      <alignment horizontal="center" vertical="top"/>
      <protection/>
    </xf>
    <xf numFmtId="0" fontId="2" fillId="0" borderId="0" xfId="55" applyFont="1" applyAlignment="1">
      <alignment horizontal="left" vertical="top" indent="1"/>
      <protection/>
    </xf>
    <xf numFmtId="0" fontId="52" fillId="0" borderId="0" xfId="0" applyFont="1" applyAlignment="1">
      <alignment horizontal="center" vertical="top"/>
    </xf>
    <xf numFmtId="0" fontId="2" fillId="0" borderId="0" xfId="55" applyFont="1" applyAlignment="1">
      <alignment horizontal="left" vertical="top" wrapText="1" indent="1"/>
      <protection/>
    </xf>
    <xf numFmtId="0" fontId="4" fillId="0" borderId="0" xfId="55" applyFont="1" applyAlignment="1">
      <alignment horizontal="left" vertical="top" indent="1"/>
      <protection/>
    </xf>
    <xf numFmtId="0" fontId="2" fillId="0" borderId="0" xfId="0" applyFont="1" applyAlignment="1">
      <alignment horizontal="left" vertical="top" indent="1"/>
    </xf>
    <xf numFmtId="0" fontId="52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indent="1"/>
    </xf>
    <xf numFmtId="0" fontId="7" fillId="0" borderId="0" xfId="55" applyFont="1" applyAlignment="1">
      <alignment horizontal="left" vertical="top" indent="1"/>
      <protection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 vertical="center" wrapText="1"/>
    </xf>
    <xf numFmtId="0" fontId="54" fillId="35" borderId="0" xfId="60" applyFont="1" applyFill="1" applyAlignment="1">
      <alignment horizontal="center" vertical="top"/>
      <protection/>
    </xf>
    <xf numFmtId="0" fontId="52" fillId="0" borderId="0" xfId="55" applyFont="1" applyAlignment="1">
      <alignment horizontal="left" vertical="top" indent="1"/>
      <protection/>
    </xf>
    <xf numFmtId="0" fontId="7" fillId="0" borderId="0" xfId="55" applyFont="1" applyAlignment="1">
      <alignment horizontal="left" vertical="top" wrapText="1" indent="1"/>
      <protection/>
    </xf>
    <xf numFmtId="0" fontId="3" fillId="39" borderId="0" xfId="55" applyFont="1" applyFill="1" applyAlignment="1">
      <alignment horizontal="centerContinuous" vertical="center" wrapText="1"/>
      <protection/>
    </xf>
    <xf numFmtId="0" fontId="52" fillId="39" borderId="0" xfId="0" applyFont="1" applyFill="1" applyAlignment="1">
      <alignment horizontal="centerContinuous"/>
    </xf>
    <xf numFmtId="0" fontId="58" fillId="39" borderId="0" xfId="0" applyFont="1" applyFill="1" applyAlignment="1">
      <alignment horizontal="centerContinuous"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4" fillId="0" borderId="0" xfId="55" applyFont="1" applyAlignment="1">
      <alignment horizontal="left" wrapText="1"/>
      <protection/>
    </xf>
    <xf numFmtId="0" fontId="4" fillId="0" borderId="0" xfId="55" applyFont="1" applyAlignment="1" quotePrefix="1">
      <alignment horizontal="left" vertical="top" wrapText="1" indent="1"/>
      <protection/>
    </xf>
    <xf numFmtId="0" fontId="4" fillId="0" borderId="0" xfId="55" applyFont="1" applyAlignment="1" quotePrefix="1">
      <alignment horizontal="left" vertical="top" indent="1"/>
      <protection/>
    </xf>
    <xf numFmtId="0" fontId="4" fillId="0" borderId="0" xfId="55" applyFont="1" applyAlignment="1">
      <alignment horizontal="left" vertical="top"/>
      <protection/>
    </xf>
    <xf numFmtId="0" fontId="4" fillId="0" borderId="0" xfId="55" applyFont="1" applyAlignment="1">
      <alignment horizontal="left" indent="1"/>
      <protection/>
    </xf>
    <xf numFmtId="0" fontId="4" fillId="0" borderId="0" xfId="55" applyFont="1" applyAlignment="1">
      <alignment wrapText="1"/>
      <protection/>
    </xf>
    <xf numFmtId="0" fontId="4" fillId="0" borderId="0" xfId="55" applyFont="1" applyAlignment="1" quotePrefix="1">
      <alignment horizontal="left" wrapText="1" indent="1"/>
      <protection/>
    </xf>
    <xf numFmtId="0" fontId="4" fillId="0" borderId="0" xfId="55" applyFont="1" applyAlignment="1" applyProtection="1">
      <alignment vertical="top" wrapText="1"/>
      <protection locked="0"/>
    </xf>
    <xf numFmtId="4" fontId="4" fillId="0" borderId="0" xfId="55" applyNumberFormat="1" applyFont="1" applyAlignment="1" applyProtection="1">
      <alignment vertical="top"/>
      <protection locked="0"/>
    </xf>
    <xf numFmtId="0" fontId="3" fillId="0" borderId="0" xfId="55" applyFont="1" applyAlignment="1" applyProtection="1">
      <alignment vertical="top" wrapText="1"/>
      <protection locked="0"/>
    </xf>
    <xf numFmtId="4" fontId="3" fillId="0" borderId="0" xfId="55" applyNumberFormat="1" applyFont="1" applyAlignment="1" applyProtection="1">
      <alignment vertical="top"/>
      <protection locked="0"/>
    </xf>
    <xf numFmtId="0" fontId="3" fillId="0" borderId="0" xfId="55" applyFont="1" applyAlignment="1" applyProtection="1">
      <alignment vertical="top"/>
      <protection locked="0"/>
    </xf>
    <xf numFmtId="0" fontId="54" fillId="34" borderId="0" xfId="57" applyFont="1" applyFill="1" applyAlignment="1">
      <alignment horizontal="center" vertical="center"/>
      <protection/>
    </xf>
    <xf numFmtId="0" fontId="53" fillId="34" borderId="0" xfId="57" applyFont="1" applyFill="1" applyAlignment="1">
      <alignment horizontal="center" vertical="center"/>
      <protection/>
    </xf>
    <xf numFmtId="0" fontId="54" fillId="34" borderId="24" xfId="57" applyFont="1" applyFill="1" applyBorder="1" applyAlignment="1">
      <alignment horizontal="center" vertical="center"/>
      <protection/>
    </xf>
    <xf numFmtId="0" fontId="4" fillId="0" borderId="22" xfId="55" applyFont="1" applyBorder="1" applyAlignment="1">
      <alignment horizontal="left" vertical="center" wrapText="1"/>
      <protection/>
    </xf>
    <xf numFmtId="0" fontId="3" fillId="34" borderId="0" xfId="57" applyFont="1" applyFill="1" applyAlignment="1">
      <alignment horizontal="center" vertical="center"/>
      <protection/>
    </xf>
    <xf numFmtId="0" fontId="3" fillId="34" borderId="0" xfId="57" applyFont="1" applyFill="1" applyAlignment="1">
      <alignment vertical="center"/>
      <protection/>
    </xf>
    <xf numFmtId="0" fontId="53" fillId="34" borderId="0" xfId="56" applyFont="1" applyFill="1" applyAlignment="1">
      <alignment horizontal="center" vertical="center"/>
      <protection/>
    </xf>
    <xf numFmtId="0" fontId="51" fillId="38" borderId="25" xfId="59" applyFont="1" applyFill="1" applyBorder="1" applyAlignment="1">
      <alignment horizontal="center" vertical="center"/>
      <protection/>
    </xf>
    <xf numFmtId="0" fontId="51" fillId="38" borderId="22" xfId="59" applyFont="1" applyFill="1" applyBorder="1" applyAlignment="1">
      <alignment horizontal="center" vertical="center"/>
      <protection/>
    </xf>
    <xf numFmtId="0" fontId="51" fillId="38" borderId="26" xfId="59" applyFont="1" applyFill="1" applyBorder="1" applyAlignment="1">
      <alignment horizontal="center" vertical="center"/>
      <protection/>
    </xf>
    <xf numFmtId="0" fontId="51" fillId="38" borderId="27" xfId="59" applyFont="1" applyFill="1" applyBorder="1" applyAlignment="1">
      <alignment horizontal="center" vertical="center"/>
      <protection/>
    </xf>
    <xf numFmtId="0" fontId="51" fillId="38" borderId="0" xfId="59" applyFont="1" applyFill="1" applyBorder="1" applyAlignment="1">
      <alignment horizontal="center" vertical="center"/>
      <protection/>
    </xf>
    <xf numFmtId="0" fontId="51" fillId="38" borderId="28" xfId="59" applyFont="1" applyFill="1" applyBorder="1" applyAlignment="1">
      <alignment horizontal="center" vertical="center"/>
      <protection/>
    </xf>
    <xf numFmtId="0" fontId="51" fillId="38" borderId="23" xfId="59" applyFont="1" applyFill="1" applyBorder="1" applyAlignment="1">
      <alignment horizontal="center" vertical="center"/>
      <protection/>
    </xf>
    <xf numFmtId="0" fontId="51" fillId="38" borderId="24" xfId="59" applyFont="1" applyFill="1" applyBorder="1" applyAlignment="1">
      <alignment horizontal="center" vertical="center"/>
      <protection/>
    </xf>
    <xf numFmtId="0" fontId="51" fillId="38" borderId="29" xfId="59" applyFont="1" applyFill="1" applyBorder="1" applyAlignment="1">
      <alignment horizontal="center" vertical="center"/>
      <protection/>
    </xf>
    <xf numFmtId="0" fontId="3" fillId="38" borderId="25" xfId="59" applyFont="1" applyFill="1" applyBorder="1" applyAlignment="1" applyProtection="1">
      <alignment horizontal="center" vertical="center" wrapText="1"/>
      <protection locked="0"/>
    </xf>
    <xf numFmtId="0" fontId="3" fillId="38" borderId="22" xfId="59" applyFont="1" applyFill="1" applyBorder="1" applyAlignment="1" applyProtection="1">
      <alignment horizontal="center" vertical="center" wrapText="1"/>
      <protection locked="0"/>
    </xf>
    <xf numFmtId="0" fontId="3" fillId="38" borderId="26" xfId="59" applyFont="1" applyFill="1" applyBorder="1" applyAlignment="1" applyProtection="1">
      <alignment horizontal="center" vertical="center" wrapText="1"/>
      <protection locked="0"/>
    </xf>
    <xf numFmtId="0" fontId="3" fillId="38" borderId="27" xfId="59" applyFont="1" applyFill="1" applyBorder="1" applyAlignment="1" applyProtection="1">
      <alignment horizontal="center" vertical="center" wrapText="1"/>
      <protection locked="0"/>
    </xf>
    <xf numFmtId="0" fontId="3" fillId="38" borderId="0" xfId="59" applyFont="1" applyFill="1" applyBorder="1" applyAlignment="1" applyProtection="1">
      <alignment horizontal="center" vertical="center" wrapText="1"/>
      <protection locked="0"/>
    </xf>
    <xf numFmtId="0" fontId="3" fillId="38" borderId="28" xfId="59" applyFont="1" applyFill="1" applyBorder="1" applyAlignment="1" applyProtection="1">
      <alignment horizontal="center" vertical="center" wrapText="1"/>
      <protection locked="0"/>
    </xf>
    <xf numFmtId="0" fontId="53" fillId="34" borderId="0" xfId="56" applyFont="1" applyFill="1" applyAlignment="1">
      <alignment vertical="center"/>
      <protection/>
    </xf>
    <xf numFmtId="0" fontId="53" fillId="34" borderId="0" xfId="56" applyFont="1" applyFill="1" applyAlignment="1">
      <alignment horizontal="center"/>
      <protection/>
    </xf>
    <xf numFmtId="0" fontId="53" fillId="34" borderId="0" xfId="56" applyFont="1" applyFill="1">
      <alignment/>
      <protection/>
    </xf>
    <xf numFmtId="0" fontId="4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horizontal="left"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2 2" xfId="59"/>
    <cellStyle name="Normal 3 3" xfId="60"/>
    <cellStyle name="Normal 4" xfId="61"/>
    <cellStyle name="Normal 5" xfId="62"/>
    <cellStyle name="Normal 56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54"/>
  <sheetViews>
    <sheetView view="pageBreakPreview" zoomScaleSheetLayoutView="100" zoomScalePageLayoutView="0" workbookViewId="0" topLeftCell="A1">
      <pane ySplit="4" topLeftCell="A29" activePane="bottomLeft" state="frozen"/>
      <selection pane="topLeft" activeCell="A14" sqref="A14:B14"/>
      <selection pane="bottomLeft" activeCell="I22" sqref="I22"/>
    </sheetView>
  </sheetViews>
  <sheetFormatPr defaultColWidth="12.8515625" defaultRowHeight="15"/>
  <cols>
    <col min="1" max="1" width="14.7109375" style="4" customWidth="1"/>
    <col min="2" max="2" width="73.8515625" style="4" bestFit="1" customWidth="1"/>
    <col min="3" max="3" width="8.00390625" style="4" customWidth="1"/>
    <col min="4" max="16384" width="12.8515625" style="4" customWidth="1"/>
  </cols>
  <sheetData>
    <row r="1" spans="1:5" ht="18.75" customHeight="1">
      <c r="A1" s="144" t="s">
        <v>626</v>
      </c>
      <c r="B1" s="144"/>
      <c r="C1" s="19"/>
      <c r="D1" s="16" t="s">
        <v>197</v>
      </c>
      <c r="E1" s="17">
        <v>2020</v>
      </c>
    </row>
    <row r="2" spans="1:5" ht="18.75" customHeight="1">
      <c r="A2" s="145" t="s">
        <v>509</v>
      </c>
      <c r="B2" s="145"/>
      <c r="C2" s="38"/>
      <c r="D2" s="16" t="s">
        <v>199</v>
      </c>
      <c r="E2" s="19" t="s">
        <v>200</v>
      </c>
    </row>
    <row r="3" spans="1:5" ht="18.75" customHeight="1">
      <c r="A3" s="146" t="s">
        <v>627</v>
      </c>
      <c r="B3" s="146"/>
      <c r="C3" s="19"/>
      <c r="D3" s="16" t="s">
        <v>201</v>
      </c>
      <c r="E3" s="17">
        <v>3</v>
      </c>
    </row>
    <row r="4" spans="1:2" ht="15" customHeight="1">
      <c r="A4" s="13" t="s">
        <v>42</v>
      </c>
      <c r="B4" s="14" t="s">
        <v>43</v>
      </c>
    </row>
    <row r="5" spans="1:2" ht="11.25">
      <c r="A5" s="5"/>
      <c r="B5" s="6"/>
    </row>
    <row r="6" spans="1:2" ht="11.25">
      <c r="A6" s="7"/>
      <c r="B6" s="8" t="s">
        <v>46</v>
      </c>
    </row>
    <row r="7" spans="1:2" ht="11.25">
      <c r="A7" s="7"/>
      <c r="B7" s="8"/>
    </row>
    <row r="8" spans="1:2" ht="11.25">
      <c r="A8" s="7"/>
      <c r="B8" s="9" t="s">
        <v>0</v>
      </c>
    </row>
    <row r="9" spans="1:2" ht="11.25">
      <c r="A9" s="47" t="s">
        <v>1</v>
      </c>
      <c r="B9" s="48" t="s">
        <v>2</v>
      </c>
    </row>
    <row r="10" spans="1:2" ht="11.25">
      <c r="A10" s="47" t="s">
        <v>3</v>
      </c>
      <c r="B10" s="48" t="s">
        <v>4</v>
      </c>
    </row>
    <row r="11" spans="1:2" ht="11.25">
      <c r="A11" s="47" t="s">
        <v>5</v>
      </c>
      <c r="B11" s="48" t="s">
        <v>6</v>
      </c>
    </row>
    <row r="12" spans="1:2" ht="11.25">
      <c r="A12" s="47" t="s">
        <v>134</v>
      </c>
      <c r="B12" s="48" t="s">
        <v>609</v>
      </c>
    </row>
    <row r="13" spans="1:2" ht="11.25">
      <c r="A13" s="47" t="s">
        <v>7</v>
      </c>
      <c r="B13" s="48" t="s">
        <v>610</v>
      </c>
    </row>
    <row r="14" spans="1:2" ht="11.25">
      <c r="A14" s="47" t="s">
        <v>8</v>
      </c>
      <c r="B14" s="48" t="s">
        <v>133</v>
      </c>
    </row>
    <row r="15" spans="1:2" ht="11.25">
      <c r="A15" s="47" t="s">
        <v>9</v>
      </c>
      <c r="B15" s="48" t="s">
        <v>10</v>
      </c>
    </row>
    <row r="16" spans="1:2" ht="11.25">
      <c r="A16" s="47" t="s">
        <v>11</v>
      </c>
      <c r="B16" s="48" t="s">
        <v>12</v>
      </c>
    </row>
    <row r="17" spans="1:2" ht="11.25">
      <c r="A17" s="47" t="s">
        <v>13</v>
      </c>
      <c r="B17" s="48" t="s">
        <v>14</v>
      </c>
    </row>
    <row r="18" spans="1:2" ht="11.25">
      <c r="A18" s="47" t="s">
        <v>15</v>
      </c>
      <c r="B18" s="48" t="s">
        <v>16</v>
      </c>
    </row>
    <row r="19" spans="1:2" ht="11.25">
      <c r="A19" s="47" t="s">
        <v>17</v>
      </c>
      <c r="B19" s="48" t="s">
        <v>611</v>
      </c>
    </row>
    <row r="20" spans="1:2" ht="11.25">
      <c r="A20" s="47" t="s">
        <v>18</v>
      </c>
      <c r="B20" s="48" t="s">
        <v>19</v>
      </c>
    </row>
    <row r="21" spans="1:2" ht="11.25">
      <c r="A21" s="47" t="s">
        <v>20</v>
      </c>
      <c r="B21" s="48" t="s">
        <v>186</v>
      </c>
    </row>
    <row r="22" spans="1:2" ht="11.25">
      <c r="A22" s="47" t="s">
        <v>21</v>
      </c>
      <c r="B22" s="48" t="s">
        <v>22</v>
      </c>
    </row>
    <row r="23" spans="1:2" ht="11.25">
      <c r="A23" s="105" t="s">
        <v>594</v>
      </c>
      <c r="B23" s="106" t="s">
        <v>313</v>
      </c>
    </row>
    <row r="24" spans="1:2" ht="11.25">
      <c r="A24" s="105" t="s">
        <v>595</v>
      </c>
      <c r="B24" s="106" t="s">
        <v>596</v>
      </c>
    </row>
    <row r="25" spans="1:2" ht="11.25">
      <c r="A25" s="105" t="s">
        <v>597</v>
      </c>
      <c r="B25" s="106" t="s">
        <v>350</v>
      </c>
    </row>
    <row r="26" spans="1:2" ht="11.25">
      <c r="A26" s="105" t="s">
        <v>598</v>
      </c>
      <c r="B26" s="106" t="s">
        <v>367</v>
      </c>
    </row>
    <row r="27" spans="1:2" ht="11.25">
      <c r="A27" s="47" t="s">
        <v>23</v>
      </c>
      <c r="B27" s="48" t="s">
        <v>24</v>
      </c>
    </row>
    <row r="28" spans="1:2" ht="11.25">
      <c r="A28" s="47" t="s">
        <v>25</v>
      </c>
      <c r="B28" s="48" t="s">
        <v>26</v>
      </c>
    </row>
    <row r="29" spans="1:2" ht="11.25">
      <c r="A29" s="47" t="s">
        <v>27</v>
      </c>
      <c r="B29" s="48" t="s">
        <v>28</v>
      </c>
    </row>
    <row r="30" spans="1:2" ht="11.25">
      <c r="A30" s="47" t="s">
        <v>29</v>
      </c>
      <c r="B30" s="48" t="s">
        <v>30</v>
      </c>
    </row>
    <row r="31" spans="1:2" ht="11.25">
      <c r="A31" s="47" t="s">
        <v>77</v>
      </c>
      <c r="B31" s="48" t="s">
        <v>78</v>
      </c>
    </row>
    <row r="32" spans="1:2" ht="11.25">
      <c r="A32" s="7"/>
      <c r="B32" s="10"/>
    </row>
    <row r="33" spans="1:2" ht="11.25">
      <c r="A33" s="7"/>
      <c r="B33" s="9"/>
    </row>
    <row r="34" spans="1:2" ht="11.25">
      <c r="A34" s="47" t="s">
        <v>49</v>
      </c>
      <c r="B34" s="48" t="s">
        <v>44</v>
      </c>
    </row>
    <row r="35" spans="1:2" ht="11.25">
      <c r="A35" s="47" t="s">
        <v>50</v>
      </c>
      <c r="B35" s="48" t="s">
        <v>45</v>
      </c>
    </row>
    <row r="36" spans="1:2" ht="11.25">
      <c r="A36" s="7"/>
      <c r="B36" s="10"/>
    </row>
    <row r="37" spans="1:2" ht="11.25">
      <c r="A37" s="7"/>
      <c r="B37" s="8" t="s">
        <v>47</v>
      </c>
    </row>
    <row r="38" spans="1:2" ht="11.25">
      <c r="A38" s="7" t="s">
        <v>48</v>
      </c>
      <c r="B38" s="48" t="s">
        <v>32</v>
      </c>
    </row>
    <row r="39" spans="1:2" ht="11.25">
      <c r="A39" s="7"/>
      <c r="B39" s="48" t="s">
        <v>33</v>
      </c>
    </row>
    <row r="40" spans="1:2" ht="12" thickBot="1">
      <c r="A40" s="11"/>
      <c r="B40" s="12"/>
    </row>
    <row r="44" spans="1:3" ht="11.25">
      <c r="A44" s="147" t="s">
        <v>628</v>
      </c>
      <c r="B44" s="147"/>
      <c r="C44" s="147"/>
    </row>
    <row r="45" spans="1:3" ht="11.25">
      <c r="A45" s="139"/>
      <c r="B45" s="139"/>
      <c r="C45" s="140"/>
    </row>
    <row r="46" spans="1:3" ht="11.25">
      <c r="A46" s="143" t="s">
        <v>629</v>
      </c>
      <c r="B46" s="141"/>
      <c r="C46" s="142" t="s">
        <v>630</v>
      </c>
    </row>
    <row r="47" spans="1:3" ht="11.25">
      <c r="A47" s="143" t="s">
        <v>631</v>
      </c>
      <c r="B47" s="141"/>
      <c r="C47" s="142" t="s">
        <v>632</v>
      </c>
    </row>
    <row r="48" spans="1:3" ht="11.25">
      <c r="A48" s="139"/>
      <c r="B48" s="139"/>
      <c r="C48" s="140"/>
    </row>
    <row r="49" spans="1:3" ht="11.25">
      <c r="A49" s="139"/>
      <c r="B49" s="139"/>
      <c r="C49" s="140"/>
    </row>
    <row r="50" spans="1:3" ht="11.25">
      <c r="A50" s="139"/>
      <c r="B50" s="139"/>
      <c r="C50" s="140"/>
    </row>
    <row r="51" spans="1:3" ht="11.25">
      <c r="A51" s="139"/>
      <c r="B51" s="139"/>
      <c r="C51" s="140"/>
    </row>
    <row r="52" spans="1:3" ht="11.25">
      <c r="A52" s="139"/>
      <c r="B52" s="139"/>
      <c r="C52" s="140"/>
    </row>
    <row r="53" spans="1:3" ht="11.25">
      <c r="A53" s="139"/>
      <c r="B53" s="142" t="s">
        <v>633</v>
      </c>
      <c r="C53" s="140"/>
    </row>
    <row r="54" spans="1:3" ht="11.25">
      <c r="A54" s="139"/>
      <c r="B54" s="142" t="s">
        <v>634</v>
      </c>
      <c r="C54" s="140"/>
    </row>
  </sheetData>
  <sheetProtection formatCells="0" formatColumns="0" formatRows="0" autoFilter="0" pivotTables="0"/>
  <mergeCells count="4">
    <mergeCell ref="A1:B1"/>
    <mergeCell ref="A2:B2"/>
    <mergeCell ref="A3:B3"/>
    <mergeCell ref="A44:C4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1.421875" defaultRowHeight="15"/>
  <cols>
    <col min="1" max="1" width="3.28125" style="41" customWidth="1"/>
    <col min="2" max="2" width="63.140625" style="41" customWidth="1"/>
    <col min="3" max="3" width="17.7109375" style="41" customWidth="1"/>
    <col min="4" max="16384" width="11.421875" style="41" customWidth="1"/>
  </cols>
  <sheetData>
    <row r="1" spans="1:3" s="39" customFormat="1" ht="18" customHeight="1">
      <c r="A1" s="151" t="s">
        <v>626</v>
      </c>
      <c r="B1" s="152"/>
      <c r="C1" s="153"/>
    </row>
    <row r="2" spans="1:3" s="39" customFormat="1" ht="18" customHeight="1">
      <c r="A2" s="154" t="s">
        <v>506</v>
      </c>
      <c r="B2" s="155"/>
      <c r="C2" s="156"/>
    </row>
    <row r="3" spans="1:3" s="39" customFormat="1" ht="18" customHeight="1">
      <c r="A3" s="154" t="s">
        <v>627</v>
      </c>
      <c r="B3" s="155"/>
      <c r="C3" s="156"/>
    </row>
    <row r="4" spans="1:3" s="42" customFormat="1" ht="18" customHeight="1">
      <c r="A4" s="157" t="s">
        <v>502</v>
      </c>
      <c r="B4" s="158"/>
      <c r="C4" s="159"/>
    </row>
    <row r="5" spans="1:3" s="40" customFormat="1" ht="11.25">
      <c r="A5" s="60" t="s">
        <v>542</v>
      </c>
      <c r="B5" s="60"/>
      <c r="C5" s="61">
        <v>352203265.4</v>
      </c>
    </row>
    <row r="6" spans="1:3" ht="11.25">
      <c r="A6" s="62"/>
      <c r="B6" s="63"/>
      <c r="C6" s="64"/>
    </row>
    <row r="7" spans="1:3" ht="11.25">
      <c r="A7" s="73" t="s">
        <v>543</v>
      </c>
      <c r="B7" s="73"/>
      <c r="C7" s="65">
        <f>SUM(C8:C13)</f>
        <v>0</v>
      </c>
    </row>
    <row r="8" spans="1:3" ht="11.25">
      <c r="A8" s="82" t="s">
        <v>544</v>
      </c>
      <c r="B8" s="81" t="s">
        <v>351</v>
      </c>
      <c r="C8" s="66">
        <v>0</v>
      </c>
    </row>
    <row r="9" spans="1:3" ht="11.25">
      <c r="A9" s="67" t="s">
        <v>545</v>
      </c>
      <c r="B9" s="68" t="s">
        <v>554</v>
      </c>
      <c r="C9" s="66">
        <v>0</v>
      </c>
    </row>
    <row r="10" spans="1:3" ht="11.25">
      <c r="A10" s="67" t="s">
        <v>546</v>
      </c>
      <c r="B10" s="68" t="s">
        <v>359</v>
      </c>
      <c r="C10" s="66">
        <v>0</v>
      </c>
    </row>
    <row r="11" spans="1:3" ht="11.25">
      <c r="A11" s="67" t="s">
        <v>547</v>
      </c>
      <c r="B11" s="68" t="s">
        <v>360</v>
      </c>
      <c r="C11" s="66">
        <v>0</v>
      </c>
    </row>
    <row r="12" spans="1:3" ht="11.25">
      <c r="A12" s="67" t="s">
        <v>548</v>
      </c>
      <c r="B12" s="68" t="s">
        <v>361</v>
      </c>
      <c r="C12" s="66">
        <v>0</v>
      </c>
    </row>
    <row r="13" spans="1:3" ht="11.25">
      <c r="A13" s="69" t="s">
        <v>549</v>
      </c>
      <c r="B13" s="70" t="s">
        <v>550</v>
      </c>
      <c r="C13" s="66">
        <v>0</v>
      </c>
    </row>
    <row r="14" spans="1:3" ht="11.25">
      <c r="A14" s="80"/>
      <c r="B14" s="71"/>
      <c r="C14" s="72"/>
    </row>
    <row r="15" spans="1:3" ht="11.25">
      <c r="A15" s="73" t="s">
        <v>84</v>
      </c>
      <c r="B15" s="63"/>
      <c r="C15" s="65">
        <f>SUM(C16:C18)</f>
        <v>0</v>
      </c>
    </row>
    <row r="16" spans="1:3" ht="11.25">
      <c r="A16" s="74">
        <v>3.1</v>
      </c>
      <c r="B16" s="68" t="s">
        <v>553</v>
      </c>
      <c r="C16" s="66">
        <v>0</v>
      </c>
    </row>
    <row r="17" spans="1:3" ht="11.25">
      <c r="A17" s="75">
        <v>3.2</v>
      </c>
      <c r="B17" s="68" t="s">
        <v>551</v>
      </c>
      <c r="C17" s="66">
        <v>0</v>
      </c>
    </row>
    <row r="18" spans="1:3" ht="11.25">
      <c r="A18" s="75">
        <v>3.3</v>
      </c>
      <c r="B18" s="70" t="s">
        <v>552</v>
      </c>
      <c r="C18" s="76">
        <v>0</v>
      </c>
    </row>
    <row r="19" spans="1:3" ht="11.25">
      <c r="A19" s="62"/>
      <c r="B19" s="77"/>
      <c r="C19" s="78"/>
    </row>
    <row r="20" spans="1:3" ht="11.25">
      <c r="A20" s="79" t="s">
        <v>83</v>
      </c>
      <c r="B20" s="79"/>
      <c r="C20" s="61">
        <f>C5+C7-C15</f>
        <v>352203265.4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1.421875" defaultRowHeight="15"/>
  <cols>
    <col min="1" max="1" width="3.7109375" style="41" customWidth="1"/>
    <col min="2" max="2" width="62.140625" style="41" customWidth="1"/>
    <col min="3" max="3" width="17.7109375" style="41" customWidth="1"/>
    <col min="4" max="16384" width="11.421875" style="41" customWidth="1"/>
  </cols>
  <sheetData>
    <row r="1" spans="1:3" s="43" customFormat="1" ht="18.75" customHeight="1">
      <c r="A1" s="160" t="s">
        <v>626</v>
      </c>
      <c r="B1" s="161"/>
      <c r="C1" s="162"/>
    </row>
    <row r="2" spans="1:3" s="43" customFormat="1" ht="18.75" customHeight="1">
      <c r="A2" s="163" t="s">
        <v>507</v>
      </c>
      <c r="B2" s="164"/>
      <c r="C2" s="165"/>
    </row>
    <row r="3" spans="1:3" s="43" customFormat="1" ht="18.75" customHeight="1">
      <c r="A3" s="163" t="s">
        <v>627</v>
      </c>
      <c r="B3" s="164"/>
      <c r="C3" s="165"/>
    </row>
    <row r="4" spans="1:3" s="44" customFormat="1" ht="11.25">
      <c r="A4" s="157" t="s">
        <v>502</v>
      </c>
      <c r="B4" s="158"/>
      <c r="C4" s="159"/>
    </row>
    <row r="5" spans="1:3" ht="11.25">
      <c r="A5" s="91" t="s">
        <v>555</v>
      </c>
      <c r="B5" s="60"/>
      <c r="C5" s="84">
        <v>243730701.65</v>
      </c>
    </row>
    <row r="6" spans="1:3" ht="11.25">
      <c r="A6" s="85"/>
      <c r="B6" s="63"/>
      <c r="C6" s="86"/>
    </row>
    <row r="7" spans="1:3" ht="11.25">
      <c r="A7" s="73" t="s">
        <v>556</v>
      </c>
      <c r="B7" s="87"/>
      <c r="C7" s="65">
        <f>SUM(C8:C28)</f>
        <v>61341097.949999996</v>
      </c>
    </row>
    <row r="8" spans="1:3" ht="11.25">
      <c r="A8" s="92">
        <v>2.1</v>
      </c>
      <c r="B8" s="93" t="s">
        <v>379</v>
      </c>
      <c r="C8" s="94">
        <v>0</v>
      </c>
    </row>
    <row r="9" spans="1:3" ht="11.25">
      <c r="A9" s="92">
        <v>2.2</v>
      </c>
      <c r="B9" s="93" t="s">
        <v>376</v>
      </c>
      <c r="C9" s="94">
        <v>0</v>
      </c>
    </row>
    <row r="10" spans="1:3" ht="11.25">
      <c r="A10" s="101">
        <v>2.3</v>
      </c>
      <c r="B10" s="83" t="s">
        <v>245</v>
      </c>
      <c r="C10" s="94">
        <v>288123.02</v>
      </c>
    </row>
    <row r="11" spans="1:3" ht="11.25">
      <c r="A11" s="101">
        <v>2.4</v>
      </c>
      <c r="B11" s="83" t="s">
        <v>246</v>
      </c>
      <c r="C11" s="94">
        <v>1385001.42</v>
      </c>
    </row>
    <row r="12" spans="1:3" ht="11.25">
      <c r="A12" s="101">
        <v>2.5</v>
      </c>
      <c r="B12" s="83" t="s">
        <v>247</v>
      </c>
      <c r="C12" s="94">
        <v>0</v>
      </c>
    </row>
    <row r="13" spans="1:3" ht="11.25">
      <c r="A13" s="101">
        <v>2.6</v>
      </c>
      <c r="B13" s="83" t="s">
        <v>248</v>
      </c>
      <c r="C13" s="94">
        <v>2577546</v>
      </c>
    </row>
    <row r="14" spans="1:3" ht="11.25">
      <c r="A14" s="101">
        <v>2.7</v>
      </c>
      <c r="B14" s="83" t="s">
        <v>249</v>
      </c>
      <c r="C14" s="94">
        <v>4136860</v>
      </c>
    </row>
    <row r="15" spans="1:3" ht="11.25">
      <c r="A15" s="101">
        <v>2.8</v>
      </c>
      <c r="B15" s="83" t="s">
        <v>250</v>
      </c>
      <c r="C15" s="94">
        <v>65956</v>
      </c>
    </row>
    <row r="16" spans="1:3" ht="11.25">
      <c r="A16" s="101">
        <v>2.9</v>
      </c>
      <c r="B16" s="83" t="s">
        <v>252</v>
      </c>
      <c r="C16" s="94">
        <v>0</v>
      </c>
    </row>
    <row r="17" spans="1:3" ht="11.25">
      <c r="A17" s="101" t="s">
        <v>557</v>
      </c>
      <c r="B17" s="83" t="s">
        <v>558</v>
      </c>
      <c r="C17" s="94">
        <v>0</v>
      </c>
    </row>
    <row r="18" spans="1:3" ht="11.25">
      <c r="A18" s="101" t="s">
        <v>587</v>
      </c>
      <c r="B18" s="83" t="s">
        <v>254</v>
      </c>
      <c r="C18" s="94">
        <v>0</v>
      </c>
    </row>
    <row r="19" spans="1:3" ht="11.25">
      <c r="A19" s="101" t="s">
        <v>588</v>
      </c>
      <c r="B19" s="83" t="s">
        <v>559</v>
      </c>
      <c r="C19" s="94">
        <v>42887611.51</v>
      </c>
    </row>
    <row r="20" spans="1:3" ht="11.25">
      <c r="A20" s="101" t="s">
        <v>589</v>
      </c>
      <c r="B20" s="83" t="s">
        <v>560</v>
      </c>
      <c r="C20" s="94">
        <v>0</v>
      </c>
    </row>
    <row r="21" spans="1:3" ht="11.25">
      <c r="A21" s="101" t="s">
        <v>590</v>
      </c>
      <c r="B21" s="83" t="s">
        <v>561</v>
      </c>
      <c r="C21" s="94">
        <v>0</v>
      </c>
    </row>
    <row r="22" spans="1:3" ht="15">
      <c r="A22" s="102" t="s">
        <v>562</v>
      </c>
      <c r="B22" s="83" t="s">
        <v>563</v>
      </c>
      <c r="C22" s="94">
        <v>0</v>
      </c>
    </row>
    <row r="23" spans="1:3" ht="11.25">
      <c r="A23" s="101" t="s">
        <v>564</v>
      </c>
      <c r="B23" s="83" t="s">
        <v>565</v>
      </c>
      <c r="C23" s="94">
        <v>0</v>
      </c>
    </row>
    <row r="24" spans="1:3" ht="11.25">
      <c r="A24" s="101" t="s">
        <v>566</v>
      </c>
      <c r="B24" s="83" t="s">
        <v>567</v>
      </c>
      <c r="C24" s="94">
        <v>0</v>
      </c>
    </row>
    <row r="25" spans="1:3" ht="11.25">
      <c r="A25" s="101" t="s">
        <v>568</v>
      </c>
      <c r="B25" s="83" t="s">
        <v>569</v>
      </c>
      <c r="C25" s="94">
        <v>0</v>
      </c>
    </row>
    <row r="26" spans="1:3" ht="11.25">
      <c r="A26" s="101" t="s">
        <v>570</v>
      </c>
      <c r="B26" s="83" t="s">
        <v>571</v>
      </c>
      <c r="C26" s="94">
        <v>10000000</v>
      </c>
    </row>
    <row r="27" spans="1:3" ht="11.25">
      <c r="A27" s="101" t="s">
        <v>572</v>
      </c>
      <c r="B27" s="83" t="s">
        <v>573</v>
      </c>
      <c r="C27" s="94">
        <v>0</v>
      </c>
    </row>
    <row r="28" spans="1:3" ht="11.25">
      <c r="A28" s="101" t="s">
        <v>574</v>
      </c>
      <c r="B28" s="93" t="s">
        <v>575</v>
      </c>
      <c r="C28" s="94">
        <v>0</v>
      </c>
    </row>
    <row r="29" spans="1:3" ht="11.25">
      <c r="A29" s="103"/>
      <c r="B29" s="95"/>
      <c r="C29" s="96"/>
    </row>
    <row r="30" spans="1:3" ht="11.25">
      <c r="A30" s="97" t="s">
        <v>576</v>
      </c>
      <c r="B30" s="98"/>
      <c r="C30" s="99">
        <f>SUM(C31:C37)</f>
        <v>0</v>
      </c>
    </row>
    <row r="31" spans="1:3" ht="11.25">
      <c r="A31" s="101" t="s">
        <v>577</v>
      </c>
      <c r="B31" s="83" t="s">
        <v>448</v>
      </c>
      <c r="C31" s="94">
        <v>0</v>
      </c>
    </row>
    <row r="32" spans="1:3" ht="11.25">
      <c r="A32" s="101" t="s">
        <v>578</v>
      </c>
      <c r="B32" s="83" t="s">
        <v>81</v>
      </c>
      <c r="C32" s="94">
        <v>0</v>
      </c>
    </row>
    <row r="33" spans="1:3" ht="11.25">
      <c r="A33" s="101" t="s">
        <v>579</v>
      </c>
      <c r="B33" s="83" t="s">
        <v>458</v>
      </c>
      <c r="C33" s="94">
        <v>0</v>
      </c>
    </row>
    <row r="34" spans="1:3" ht="11.25">
      <c r="A34" s="101" t="s">
        <v>580</v>
      </c>
      <c r="B34" s="83" t="s">
        <v>581</v>
      </c>
      <c r="C34" s="94">
        <v>0</v>
      </c>
    </row>
    <row r="35" spans="1:3" ht="11.25">
      <c r="A35" s="101" t="s">
        <v>582</v>
      </c>
      <c r="B35" s="83" t="s">
        <v>583</v>
      </c>
      <c r="C35" s="94">
        <v>0</v>
      </c>
    </row>
    <row r="36" spans="1:3" ht="11.25">
      <c r="A36" s="101" t="s">
        <v>584</v>
      </c>
      <c r="B36" s="83" t="s">
        <v>466</v>
      </c>
      <c r="C36" s="94">
        <v>0</v>
      </c>
    </row>
    <row r="37" spans="1:3" ht="11.25">
      <c r="A37" s="101" t="s">
        <v>585</v>
      </c>
      <c r="B37" s="93" t="s">
        <v>586</v>
      </c>
      <c r="C37" s="100">
        <v>0</v>
      </c>
    </row>
    <row r="38" spans="1:3" ht="11.25">
      <c r="A38" s="85"/>
      <c r="B38" s="88"/>
      <c r="C38" s="89"/>
    </row>
    <row r="39" spans="1:3" ht="11.25">
      <c r="A39" s="90" t="s">
        <v>85</v>
      </c>
      <c r="B39" s="60"/>
      <c r="C39" s="61">
        <f>C5-C7+C30</f>
        <v>182389603.70000002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60" zoomScalePageLayoutView="0" workbookViewId="0" topLeftCell="A1">
      <selection activeCell="D60" sqref="D60"/>
    </sheetView>
  </sheetViews>
  <sheetFormatPr defaultColWidth="9.140625" defaultRowHeight="15"/>
  <cols>
    <col min="1" max="1" width="10.00390625" style="31" customWidth="1"/>
    <col min="2" max="2" width="68.57421875" style="31" bestFit="1" customWidth="1"/>
    <col min="3" max="3" width="17.421875" style="31" bestFit="1" customWidth="1"/>
    <col min="4" max="5" width="23.7109375" style="31" bestFit="1" customWidth="1"/>
    <col min="6" max="6" width="19.28125" style="31" customWidth="1"/>
    <col min="7" max="7" width="20.57421875" style="31" customWidth="1"/>
    <col min="8" max="10" width="20.28125" style="31" customWidth="1"/>
    <col min="11" max="16384" width="9.140625" style="31" customWidth="1"/>
  </cols>
  <sheetData>
    <row r="1" spans="1:8" ht="18.75" customHeight="1">
      <c r="A1" s="150" t="s">
        <v>626</v>
      </c>
      <c r="B1" s="166"/>
      <c r="C1" s="166"/>
      <c r="D1" s="166"/>
      <c r="E1" s="166"/>
      <c r="F1" s="166"/>
      <c r="G1" s="29" t="s">
        <v>197</v>
      </c>
      <c r="H1" s="30">
        <v>2020</v>
      </c>
    </row>
    <row r="2" spans="1:8" ht="18.75" customHeight="1">
      <c r="A2" s="150" t="s">
        <v>508</v>
      </c>
      <c r="B2" s="166"/>
      <c r="C2" s="166"/>
      <c r="D2" s="166"/>
      <c r="E2" s="166"/>
      <c r="F2" s="166"/>
      <c r="G2" s="29" t="s">
        <v>199</v>
      </c>
      <c r="H2" s="30" t="str">
        <f>'Notas a los Edos Financieros'!E2</f>
        <v>Trimestral</v>
      </c>
    </row>
    <row r="3" spans="1:8" ht="18.75" customHeight="1">
      <c r="A3" s="167" t="s">
        <v>627</v>
      </c>
      <c r="B3" s="168"/>
      <c r="C3" s="168"/>
      <c r="D3" s="168"/>
      <c r="E3" s="168"/>
      <c r="F3" s="168"/>
      <c r="G3" s="29" t="s">
        <v>201</v>
      </c>
      <c r="H3" s="30">
        <v>3</v>
      </c>
    </row>
    <row r="4" spans="1:8" ht="11.25">
      <c r="A4" s="32" t="s">
        <v>202</v>
      </c>
      <c r="B4" s="33"/>
      <c r="C4" s="33"/>
      <c r="D4" s="33"/>
      <c r="E4" s="33"/>
      <c r="F4" s="33"/>
      <c r="G4" s="33"/>
      <c r="H4" s="33"/>
    </row>
    <row r="7" spans="1:10" ht="11.25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2" s="46" customFormat="1" ht="11.25">
      <c r="A8" s="45">
        <v>7000</v>
      </c>
      <c r="B8" s="46" t="s">
        <v>126</v>
      </c>
    </row>
    <row r="9" spans="1:6" ht="11.25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6" ht="11.25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aca="true" t="shared" si="0" ref="F10:F47">C10+D10+E10</f>
        <v>0</v>
      </c>
    </row>
    <row r="11" spans="1:6" ht="11.25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6" ht="11.25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6" ht="11.25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6" ht="11.25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6" ht="11.25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6" ht="11.25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ht="11.25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ht="11.25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ht="11.25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ht="11.25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1.25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1.25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ht="11.25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ht="11.25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1.25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1.25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ht="11.25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ht="11.25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ht="11.25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ht="11.25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ht="11.25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ht="11.25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1.25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1.25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2" s="46" customFormat="1" ht="11.25">
      <c r="A35" s="45">
        <v>8000</v>
      </c>
      <c r="B35" s="46" t="s">
        <v>98</v>
      </c>
    </row>
    <row r="36" spans="1:6" ht="11.25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ht="11.25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ht="11.25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1.25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1.25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ht="11.25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ht="11.25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ht="11.25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ht="11.25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ht="11.25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ht="11.25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ht="11.25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spans="2:5" ht="15" customHeight="1">
      <c r="B1" s="126" t="s">
        <v>51</v>
      </c>
      <c r="C1" s="127"/>
      <c r="D1" s="127"/>
      <c r="E1" s="128"/>
    </row>
    <row r="2" ht="15" customHeight="1">
      <c r="A2" s="2" t="s">
        <v>31</v>
      </c>
    </row>
    <row r="3" ht="11.25">
      <c r="A3" s="1"/>
    </row>
    <row r="4" s="130" customFormat="1" ht="11.25">
      <c r="A4" s="129" t="s">
        <v>34</v>
      </c>
    </row>
    <row r="5" spans="1:8" s="130" customFormat="1" ht="39.75" customHeight="1">
      <c r="A5" s="169" t="s">
        <v>35</v>
      </c>
      <c r="B5" s="169"/>
      <c r="C5" s="169"/>
      <c r="D5" s="169"/>
      <c r="E5" s="169"/>
      <c r="H5" s="131"/>
    </row>
    <row r="6" spans="1:8" s="130" customFormat="1" ht="11.25">
      <c r="A6" s="132"/>
      <c r="B6" s="132"/>
      <c r="C6" s="132"/>
      <c r="D6" s="132"/>
      <c r="H6" s="131"/>
    </row>
    <row r="7" spans="1:4" s="130" customFormat="1" ht="12.75">
      <c r="A7" s="131" t="s">
        <v>36</v>
      </c>
      <c r="B7" s="131"/>
      <c r="C7" s="131"/>
      <c r="D7" s="131"/>
    </row>
    <row r="8" spans="1:4" s="130" customFormat="1" ht="11.25">
      <c r="A8" s="131"/>
      <c r="B8" s="131"/>
      <c r="C8" s="131"/>
      <c r="D8" s="131"/>
    </row>
    <row r="9" spans="1:4" s="130" customFormat="1" ht="11.25">
      <c r="A9" s="46" t="s">
        <v>126</v>
      </c>
      <c r="B9" s="131"/>
      <c r="C9" s="131"/>
      <c r="D9" s="131"/>
    </row>
    <row r="10" spans="1:5" s="130" customFormat="1" ht="25.5" customHeight="1">
      <c r="A10" s="133" t="s">
        <v>618</v>
      </c>
      <c r="B10" s="170" t="s">
        <v>37</v>
      </c>
      <c r="C10" s="170"/>
      <c r="D10" s="170"/>
      <c r="E10" s="170"/>
    </row>
    <row r="11" spans="1:5" s="130" customFormat="1" ht="12.75" customHeight="1">
      <c r="A11" s="134" t="s">
        <v>619</v>
      </c>
      <c r="B11" s="135" t="s">
        <v>38</v>
      </c>
      <c r="C11" s="135"/>
      <c r="D11" s="135"/>
      <c r="E11" s="135"/>
    </row>
    <row r="12" spans="1:5" s="130" customFormat="1" ht="25.5" customHeight="1">
      <c r="A12" s="134" t="s">
        <v>620</v>
      </c>
      <c r="B12" s="170" t="s">
        <v>39</v>
      </c>
      <c r="C12" s="170"/>
      <c r="D12" s="170"/>
      <c r="E12" s="170"/>
    </row>
    <row r="13" spans="1:5" s="130" customFormat="1" ht="25.5" customHeight="1">
      <c r="A13" s="134" t="s">
        <v>621</v>
      </c>
      <c r="B13" s="170" t="s">
        <v>40</v>
      </c>
      <c r="C13" s="170"/>
      <c r="D13" s="170"/>
      <c r="E13" s="170"/>
    </row>
    <row r="14" spans="1:5" s="130" customFormat="1" ht="11.25" customHeight="1">
      <c r="A14" s="136"/>
      <c r="B14" s="137"/>
      <c r="C14" s="137"/>
      <c r="D14" s="137"/>
      <c r="E14" s="137"/>
    </row>
    <row r="15" spans="1:2" s="130" customFormat="1" ht="39" customHeight="1">
      <c r="A15" s="133" t="s">
        <v>622</v>
      </c>
      <c r="B15" s="135" t="s">
        <v>41</v>
      </c>
    </row>
    <row r="16" s="130" customFormat="1" ht="12.75" customHeight="1">
      <c r="A16" s="134" t="s">
        <v>623</v>
      </c>
    </row>
    <row r="17" s="130" customFormat="1" ht="12.75" customHeight="1">
      <c r="A17" s="135"/>
    </row>
    <row r="18" s="130" customFormat="1" ht="12.75" customHeight="1">
      <c r="A18" s="46" t="s">
        <v>98</v>
      </c>
    </row>
    <row r="19" s="130" customFormat="1" ht="12.75" customHeight="1">
      <c r="A19" s="138" t="s">
        <v>624</v>
      </c>
    </row>
    <row r="20" s="130" customFormat="1" ht="12.75" customHeight="1">
      <c r="A20" s="138" t="s">
        <v>625</v>
      </c>
    </row>
    <row r="21" s="130" customFormat="1" ht="11.25">
      <c r="A21" s="131"/>
    </row>
    <row r="22" spans="1:4" s="130" customFormat="1" ht="11.25">
      <c r="A22" s="131" t="s">
        <v>537</v>
      </c>
      <c r="B22" s="131"/>
      <c r="C22" s="131"/>
      <c r="D22" s="131"/>
    </row>
    <row r="23" spans="1:4" s="130" customFormat="1" ht="11.25">
      <c r="A23" s="131" t="s">
        <v>538</v>
      </c>
      <c r="B23" s="131"/>
      <c r="C23" s="131"/>
      <c r="D23" s="131"/>
    </row>
    <row r="24" spans="1:4" s="130" customFormat="1" ht="11.25">
      <c r="A24" s="131" t="s">
        <v>539</v>
      </c>
      <c r="B24" s="131"/>
      <c r="C24" s="131"/>
      <c r="D24" s="131"/>
    </row>
    <row r="25" spans="1:4" s="130" customFormat="1" ht="11.25">
      <c r="A25" s="131" t="s">
        <v>540</v>
      </c>
      <c r="B25" s="131"/>
      <c r="C25" s="131"/>
      <c r="D25" s="131"/>
    </row>
    <row r="26" spans="1:4" s="130" customFormat="1" ht="11.25">
      <c r="A26" s="131" t="s">
        <v>541</v>
      </c>
      <c r="B26" s="131"/>
      <c r="C26" s="131"/>
      <c r="D26" s="131"/>
    </row>
    <row r="27" spans="1:4" s="130" customFormat="1" ht="11.25">
      <c r="A27" s="131"/>
      <c r="B27" s="131"/>
      <c r="C27" s="131"/>
      <c r="D27" s="131"/>
    </row>
    <row r="28" spans="1:4" s="130" customFormat="1" ht="12">
      <c r="A28" s="136" t="s">
        <v>99</v>
      </c>
      <c r="B28" s="131"/>
      <c r="C28" s="131"/>
      <c r="D28" s="131"/>
    </row>
    <row r="29" spans="1:4" s="130" customFormat="1" ht="11.25">
      <c r="A29" s="131"/>
      <c r="B29" s="131"/>
      <c r="C29" s="131"/>
      <c r="D29" s="131"/>
    </row>
  </sheetData>
  <sheetProtection/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view="pageBreakPreview" zoomScale="60" zoomScaleNormal="106" zoomScalePageLayoutView="0" workbookViewId="0" topLeftCell="C1">
      <selection activeCell="J12" sqref="J12"/>
    </sheetView>
  </sheetViews>
  <sheetFormatPr defaultColWidth="9.140625" defaultRowHeight="15"/>
  <cols>
    <col min="1" max="1" width="10.00390625" style="22" customWidth="1"/>
    <col min="2" max="2" width="64.57421875" style="22" bestFit="1" customWidth="1"/>
    <col min="3" max="3" width="16.421875" style="22" bestFit="1" customWidth="1"/>
    <col min="4" max="4" width="19.140625" style="22" customWidth="1"/>
    <col min="5" max="5" width="28.00390625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 customWidth="1"/>
  </cols>
  <sheetData>
    <row r="1" spans="1:8" s="18" customFormat="1" ht="18.75" customHeight="1">
      <c r="A1" s="148" t="s">
        <v>626</v>
      </c>
      <c r="B1" s="149"/>
      <c r="C1" s="149"/>
      <c r="D1" s="149"/>
      <c r="E1" s="149"/>
      <c r="F1" s="149"/>
      <c r="G1" s="16" t="s">
        <v>197</v>
      </c>
      <c r="H1" s="27">
        <v>2020</v>
      </c>
    </row>
    <row r="2" spans="1:8" s="18" customFormat="1" ht="18.75" customHeight="1">
      <c r="A2" s="148" t="s">
        <v>198</v>
      </c>
      <c r="B2" s="149"/>
      <c r="C2" s="149"/>
      <c r="D2" s="149"/>
      <c r="E2" s="149"/>
      <c r="F2" s="149"/>
      <c r="G2" s="16" t="s">
        <v>199</v>
      </c>
      <c r="H2" s="27" t="str">
        <f>'Notas a los Edos Financieros'!E2</f>
        <v>Trimestral</v>
      </c>
    </row>
    <row r="3" spans="1:8" s="18" customFormat="1" ht="18.75" customHeight="1">
      <c r="A3" s="148" t="s">
        <v>627</v>
      </c>
      <c r="B3" s="149"/>
      <c r="C3" s="149"/>
      <c r="D3" s="149"/>
      <c r="E3" s="149"/>
      <c r="F3" s="149"/>
      <c r="G3" s="16" t="s">
        <v>201</v>
      </c>
      <c r="H3" s="27">
        <v>3</v>
      </c>
    </row>
    <row r="4" spans="1:8" ht="11.25">
      <c r="A4" s="20" t="s">
        <v>202</v>
      </c>
      <c r="B4" s="21"/>
      <c r="C4" s="21"/>
      <c r="D4" s="21"/>
      <c r="E4" s="21"/>
      <c r="F4" s="21"/>
      <c r="G4" s="21"/>
      <c r="H4" s="21"/>
    </row>
    <row r="6" spans="1:8" ht="11.25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1.25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3" ht="11.25">
      <c r="A8" s="24">
        <v>1114</v>
      </c>
      <c r="B8" s="22" t="s">
        <v>203</v>
      </c>
      <c r="C8" s="26">
        <v>1000140.31</v>
      </c>
    </row>
    <row r="9" spans="1:3" ht="11.25">
      <c r="A9" s="24">
        <v>1115</v>
      </c>
      <c r="B9" s="22" t="s">
        <v>204</v>
      </c>
      <c r="C9" s="26">
        <v>720045.29</v>
      </c>
    </row>
    <row r="10" spans="1:3" ht="11.25">
      <c r="A10" s="24">
        <v>1121</v>
      </c>
      <c r="B10" s="22" t="s">
        <v>205</v>
      </c>
      <c r="C10" s="26">
        <v>0</v>
      </c>
    </row>
    <row r="11" spans="1:3" ht="11.25">
      <c r="A11" s="24">
        <v>1211</v>
      </c>
      <c r="B11" s="22" t="s">
        <v>206</v>
      </c>
      <c r="C11" s="26">
        <v>0</v>
      </c>
    </row>
    <row r="13" spans="1:8" ht="11.25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1.25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7" ht="11.25">
      <c r="A15" s="24">
        <v>1122</v>
      </c>
      <c r="B15" s="22" t="s">
        <v>207</v>
      </c>
      <c r="C15" s="26">
        <v>2776494.53</v>
      </c>
      <c r="D15" s="26">
        <v>2564393.84</v>
      </c>
      <c r="E15" s="26">
        <v>2051693.78</v>
      </c>
      <c r="F15" s="26">
        <v>1395083.03</v>
      </c>
      <c r="G15" s="26">
        <v>724884.51</v>
      </c>
    </row>
    <row r="16" spans="1:7" ht="11.25">
      <c r="A16" s="24">
        <v>1124</v>
      </c>
      <c r="B16" s="22" t="s">
        <v>208</v>
      </c>
      <c r="C16" s="26">
        <v>1023083.82</v>
      </c>
      <c r="D16" s="26">
        <v>38880.96</v>
      </c>
      <c r="E16" s="26">
        <v>79879.96</v>
      </c>
      <c r="F16" s="26">
        <v>-220120.04</v>
      </c>
      <c r="G16" s="26">
        <v>-520120.04</v>
      </c>
    </row>
    <row r="18" spans="1:8" ht="11.25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ht="11.25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7" ht="11.25">
      <c r="A20" s="24">
        <v>1123</v>
      </c>
      <c r="B20" s="22" t="s">
        <v>214</v>
      </c>
      <c r="C20" s="26">
        <v>334572.52</v>
      </c>
      <c r="D20" s="26">
        <v>334572.52</v>
      </c>
      <c r="E20" s="26">
        <v>0</v>
      </c>
      <c r="F20" s="26">
        <v>0</v>
      </c>
      <c r="G20" s="26">
        <v>0</v>
      </c>
    </row>
    <row r="21" spans="1:7" ht="11.25">
      <c r="A21" s="24">
        <v>1125</v>
      </c>
      <c r="B21" s="22" t="s">
        <v>215</v>
      </c>
      <c r="C21" s="26">
        <v>24500</v>
      </c>
      <c r="D21" s="26">
        <v>24500</v>
      </c>
      <c r="E21" s="26">
        <v>0</v>
      </c>
      <c r="F21" s="26">
        <v>0</v>
      </c>
      <c r="G21" s="26">
        <v>0</v>
      </c>
    </row>
    <row r="22" spans="1:7" ht="11.25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1.25">
      <c r="A23" s="24">
        <v>1129</v>
      </c>
      <c r="B23" s="22" t="s">
        <v>601</v>
      </c>
      <c r="C23" s="26">
        <v>16679241.38</v>
      </c>
      <c r="D23" s="26">
        <v>16679241.38</v>
      </c>
      <c r="E23" s="26">
        <v>0</v>
      </c>
      <c r="F23" s="26">
        <v>0</v>
      </c>
      <c r="G23" s="26">
        <v>0</v>
      </c>
    </row>
    <row r="24" spans="1:7" ht="11.25">
      <c r="A24" s="24">
        <v>1131</v>
      </c>
      <c r="B24" s="22" t="s">
        <v>216</v>
      </c>
      <c r="C24" s="26">
        <v>563800</v>
      </c>
      <c r="D24" s="26">
        <v>563800</v>
      </c>
      <c r="E24" s="26">
        <v>0</v>
      </c>
      <c r="F24" s="26">
        <v>0</v>
      </c>
      <c r="G24" s="26">
        <v>0</v>
      </c>
    </row>
    <row r="25" spans="1:7" ht="11.25">
      <c r="A25" s="24">
        <v>1132</v>
      </c>
      <c r="B25" s="22" t="s">
        <v>217</v>
      </c>
      <c r="C25" s="26">
        <v>613803.78</v>
      </c>
      <c r="D25" s="26">
        <v>613803.78</v>
      </c>
      <c r="E25" s="26">
        <v>0</v>
      </c>
      <c r="F25" s="26">
        <v>0</v>
      </c>
      <c r="G25" s="26">
        <v>0</v>
      </c>
    </row>
    <row r="26" spans="1:7" ht="11.25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1.25">
      <c r="A27" s="24">
        <v>1134</v>
      </c>
      <c r="B27" s="22" t="s">
        <v>219</v>
      </c>
      <c r="C27" s="26">
        <v>11237593.55</v>
      </c>
      <c r="D27" s="26">
        <v>11237593.55</v>
      </c>
      <c r="E27" s="26">
        <v>0</v>
      </c>
      <c r="F27" s="26">
        <v>0</v>
      </c>
      <c r="G27" s="26">
        <v>0</v>
      </c>
    </row>
    <row r="28" spans="1:7" ht="11.25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ht="11.25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ht="11.25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3" ht="11.25">
      <c r="A32" s="24">
        <v>1140</v>
      </c>
      <c r="B32" s="22" t="s">
        <v>222</v>
      </c>
      <c r="C32" s="26">
        <f>SUM(C33:C37)</f>
        <v>0</v>
      </c>
    </row>
    <row r="33" spans="1:3" ht="11.25">
      <c r="A33" s="24">
        <v>1141</v>
      </c>
      <c r="B33" s="22" t="s">
        <v>223</v>
      </c>
      <c r="C33" s="26">
        <v>0</v>
      </c>
    </row>
    <row r="34" spans="1:3" ht="11.25">
      <c r="A34" s="24">
        <v>1142</v>
      </c>
      <c r="B34" s="22" t="s">
        <v>224</v>
      </c>
      <c r="C34" s="26">
        <v>0</v>
      </c>
    </row>
    <row r="35" spans="1:3" ht="11.25">
      <c r="A35" s="24">
        <v>1143</v>
      </c>
      <c r="B35" s="22" t="s">
        <v>225</v>
      </c>
      <c r="C35" s="26">
        <v>0</v>
      </c>
    </row>
    <row r="36" spans="1:3" ht="11.25">
      <c r="A36" s="24">
        <v>1144</v>
      </c>
      <c r="B36" s="22" t="s">
        <v>226</v>
      </c>
      <c r="C36" s="26">
        <v>0</v>
      </c>
    </row>
    <row r="37" spans="1:3" ht="11.25">
      <c r="A37" s="24">
        <v>1145</v>
      </c>
      <c r="B37" s="22" t="s">
        <v>227</v>
      </c>
      <c r="C37" s="26">
        <v>0</v>
      </c>
    </row>
    <row r="39" spans="1:8" ht="11.25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ht="11.25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3" ht="11.25">
      <c r="A41" s="24">
        <v>1150</v>
      </c>
      <c r="B41" s="22" t="s">
        <v>230</v>
      </c>
      <c r="C41" s="26">
        <f>C42</f>
        <v>0</v>
      </c>
    </row>
    <row r="42" spans="1:3" ht="11.25">
      <c r="A42" s="24">
        <v>1151</v>
      </c>
      <c r="B42" s="22" t="s">
        <v>231</v>
      </c>
      <c r="C42" s="26">
        <v>0</v>
      </c>
    </row>
    <row r="44" spans="1:8" ht="11.25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ht="11.25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3" ht="11.25">
      <c r="A46" s="24">
        <v>1213</v>
      </c>
      <c r="B46" s="22" t="s">
        <v>232</v>
      </c>
      <c r="C46" s="26">
        <v>0</v>
      </c>
    </row>
    <row r="48" spans="1:8" ht="11.25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8" ht="11.25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3" ht="11.25">
      <c r="A50" s="24">
        <v>1214</v>
      </c>
      <c r="B50" s="22" t="s">
        <v>233</v>
      </c>
      <c r="C50" s="26">
        <v>0</v>
      </c>
    </row>
    <row r="52" spans="1:9" ht="11.25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ht="11.25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5" ht="11.25">
      <c r="A54" s="24">
        <v>1230</v>
      </c>
      <c r="B54" s="22" t="s">
        <v>236</v>
      </c>
      <c r="C54" s="26">
        <f>SUM(C55:C61)</f>
        <v>410288929.96</v>
      </c>
      <c r="D54" s="26">
        <f>SUM(D55:D61)</f>
        <v>0</v>
      </c>
      <c r="E54" s="26">
        <f>SUM(E55:E61)</f>
        <v>0</v>
      </c>
    </row>
    <row r="55" spans="1:5" ht="11.25">
      <c r="A55" s="24">
        <v>1231</v>
      </c>
      <c r="B55" s="22" t="s">
        <v>237</v>
      </c>
      <c r="C55" s="26">
        <v>12257890.67</v>
      </c>
      <c r="D55" s="26">
        <v>0</v>
      </c>
      <c r="E55" s="26">
        <v>0</v>
      </c>
    </row>
    <row r="56" spans="1:5" ht="11.25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5" ht="11.25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5" ht="11.25">
      <c r="A58" s="24">
        <v>1234</v>
      </c>
      <c r="B58" s="22" t="s">
        <v>240</v>
      </c>
      <c r="C58" s="26">
        <v>705000</v>
      </c>
      <c r="D58" s="26">
        <v>0</v>
      </c>
      <c r="E58" s="26">
        <v>0</v>
      </c>
    </row>
    <row r="59" spans="1:5" ht="11.25">
      <c r="A59" s="24">
        <v>1235</v>
      </c>
      <c r="B59" s="22" t="s">
        <v>241</v>
      </c>
      <c r="C59" s="26">
        <v>191848428.06</v>
      </c>
      <c r="D59" s="26">
        <v>0</v>
      </c>
      <c r="E59" s="26">
        <v>0</v>
      </c>
    </row>
    <row r="60" spans="1:5" ht="11.25">
      <c r="A60" s="24">
        <v>1236</v>
      </c>
      <c r="B60" s="22" t="s">
        <v>242</v>
      </c>
      <c r="C60" s="26">
        <v>205477611.23</v>
      </c>
      <c r="D60" s="26">
        <v>0</v>
      </c>
      <c r="E60" s="26">
        <v>0</v>
      </c>
    </row>
    <row r="61" spans="1:5" ht="11.25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5" ht="11.25">
      <c r="A62" s="24">
        <v>1240</v>
      </c>
      <c r="B62" s="22" t="s">
        <v>244</v>
      </c>
      <c r="C62" s="26">
        <f>SUM(C63:C70)</f>
        <v>81006112.14999999</v>
      </c>
      <c r="D62" s="26">
        <f>SUM(D63:D70)</f>
        <v>0</v>
      </c>
      <c r="E62" s="26">
        <f>SUM(E63:E70)</f>
        <v>-5887277.73</v>
      </c>
    </row>
    <row r="63" spans="1:5" ht="11.25">
      <c r="A63" s="24">
        <v>1241</v>
      </c>
      <c r="B63" s="22" t="s">
        <v>245</v>
      </c>
      <c r="C63" s="26">
        <v>16774876.56</v>
      </c>
      <c r="D63" s="26">
        <v>0</v>
      </c>
      <c r="E63" s="26">
        <v>-815864.78</v>
      </c>
    </row>
    <row r="64" spans="1:5" ht="11.25">
      <c r="A64" s="24">
        <v>1242</v>
      </c>
      <c r="B64" s="22" t="s">
        <v>246</v>
      </c>
      <c r="C64" s="26">
        <v>4166529.46</v>
      </c>
      <c r="D64" s="26">
        <v>0</v>
      </c>
      <c r="E64" s="26">
        <v>-172518.56</v>
      </c>
    </row>
    <row r="65" spans="1:5" ht="11.25">
      <c r="A65" s="24">
        <v>1243</v>
      </c>
      <c r="B65" s="22" t="s">
        <v>247</v>
      </c>
      <c r="C65" s="26">
        <v>95903.13</v>
      </c>
      <c r="D65" s="26">
        <v>0</v>
      </c>
      <c r="E65" s="26">
        <v>0</v>
      </c>
    </row>
    <row r="66" spans="1:5" ht="11.25">
      <c r="A66" s="24">
        <v>1244</v>
      </c>
      <c r="B66" s="22" t="s">
        <v>248</v>
      </c>
      <c r="C66" s="26">
        <v>49872104.36</v>
      </c>
      <c r="D66" s="26">
        <v>0</v>
      </c>
      <c r="E66" s="26">
        <v>-4629328.95</v>
      </c>
    </row>
    <row r="67" spans="1:5" ht="11.25">
      <c r="A67" s="24">
        <v>1245</v>
      </c>
      <c r="B67" s="22" t="s">
        <v>249</v>
      </c>
      <c r="C67" s="26">
        <v>5533326.04</v>
      </c>
      <c r="D67" s="26">
        <v>0</v>
      </c>
      <c r="E67" s="26">
        <v>-56509.54</v>
      </c>
    </row>
    <row r="68" spans="1:5" ht="11.25">
      <c r="A68" s="24">
        <v>1246</v>
      </c>
      <c r="B68" s="22" t="s">
        <v>250</v>
      </c>
      <c r="C68" s="26">
        <v>4414188.6</v>
      </c>
      <c r="D68" s="26">
        <v>0</v>
      </c>
      <c r="E68" s="26">
        <v>-213055.9</v>
      </c>
    </row>
    <row r="69" spans="1:5" ht="11.25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5" ht="11.25">
      <c r="A70" s="24">
        <v>1248</v>
      </c>
      <c r="B70" s="22" t="s">
        <v>252</v>
      </c>
      <c r="C70" s="26">
        <v>149184</v>
      </c>
      <c r="D70" s="26">
        <v>0</v>
      </c>
      <c r="E70" s="26">
        <v>0</v>
      </c>
    </row>
    <row r="72" spans="1:9" ht="11.25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ht="11.25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5" ht="11.25">
      <c r="A74" s="24">
        <v>1250</v>
      </c>
      <c r="B74" s="22" t="s">
        <v>254</v>
      </c>
      <c r="C74" s="26">
        <f>SUM(C75:C79)</f>
        <v>437430.75</v>
      </c>
      <c r="D74" s="26">
        <f>SUM(D75:D79)</f>
        <v>0</v>
      </c>
      <c r="E74" s="26">
        <f>SUM(E75:E79)</f>
        <v>0</v>
      </c>
    </row>
    <row r="75" spans="1:5" ht="11.25">
      <c r="A75" s="24">
        <v>1251</v>
      </c>
      <c r="B75" s="22" t="s">
        <v>255</v>
      </c>
      <c r="C75" s="26">
        <v>7354.41</v>
      </c>
      <c r="D75" s="26">
        <v>0</v>
      </c>
      <c r="E75" s="26">
        <v>0</v>
      </c>
    </row>
    <row r="76" spans="1:5" ht="11.25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5" ht="11.25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5" ht="11.25">
      <c r="A78" s="24">
        <v>1254</v>
      </c>
      <c r="B78" s="22" t="s">
        <v>258</v>
      </c>
      <c r="C78" s="26">
        <v>430076.34</v>
      </c>
      <c r="D78" s="26">
        <v>0</v>
      </c>
      <c r="E78" s="26">
        <v>0</v>
      </c>
    </row>
    <row r="79" spans="1:5" ht="11.25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5" ht="11.25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5" ht="11.25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5" ht="11.25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5" ht="11.25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5" ht="11.25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5" ht="11.25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5" ht="11.25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ht="11.25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ht="11.25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3" ht="11.25">
      <c r="A90" s="24">
        <v>1160</v>
      </c>
      <c r="B90" s="22" t="s">
        <v>268</v>
      </c>
      <c r="C90" s="26">
        <f>SUM(C91:C92)</f>
        <v>0</v>
      </c>
    </row>
    <row r="91" spans="1:3" ht="11.25">
      <c r="A91" s="24">
        <v>1161</v>
      </c>
      <c r="B91" s="22" t="s">
        <v>269</v>
      </c>
      <c r="C91" s="26">
        <v>0</v>
      </c>
    </row>
    <row r="92" spans="1:3" ht="11.25">
      <c r="A92" s="24">
        <v>1162</v>
      </c>
      <c r="B92" s="22" t="s">
        <v>270</v>
      </c>
      <c r="C92" s="26">
        <v>0</v>
      </c>
    </row>
    <row r="94" spans="1:8" ht="11.25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ht="11.25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3" ht="11.25">
      <c r="A96" s="24">
        <v>1190</v>
      </c>
      <c r="B96" s="22" t="s">
        <v>612</v>
      </c>
      <c r="C96" s="26">
        <f>SUM(C97:C100)</f>
        <v>0</v>
      </c>
    </row>
    <row r="97" spans="1:3" ht="11.25">
      <c r="A97" s="24">
        <v>1191</v>
      </c>
      <c r="B97" s="22" t="s">
        <v>604</v>
      </c>
      <c r="C97" s="26">
        <v>0</v>
      </c>
    </row>
    <row r="98" spans="1:3" ht="11.25">
      <c r="A98" s="24">
        <v>1192</v>
      </c>
      <c r="B98" s="22" t="s">
        <v>605</v>
      </c>
      <c r="C98" s="26">
        <v>0</v>
      </c>
    </row>
    <row r="99" spans="1:3" ht="11.25">
      <c r="A99" s="24">
        <v>1193</v>
      </c>
      <c r="B99" s="22" t="s">
        <v>606</v>
      </c>
      <c r="C99" s="26">
        <v>0</v>
      </c>
    </row>
    <row r="100" spans="1:3" ht="11.25">
      <c r="A100" s="24">
        <v>1194</v>
      </c>
      <c r="B100" s="22" t="s">
        <v>607</v>
      </c>
      <c r="C100" s="26">
        <v>0</v>
      </c>
    </row>
    <row r="101" spans="1:3" ht="11.25">
      <c r="A101" s="24"/>
      <c r="C101" s="26"/>
    </row>
    <row r="102" spans="1:8" ht="11.25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3" ht="11.25">
      <c r="A103" s="24">
        <v>1290</v>
      </c>
      <c r="B103" s="22" t="s">
        <v>271</v>
      </c>
      <c r="C103" s="26">
        <f>SUM(C104:C106)</f>
        <v>0</v>
      </c>
    </row>
    <row r="104" spans="1:3" ht="11.25">
      <c r="A104" s="24">
        <v>1291</v>
      </c>
      <c r="B104" s="22" t="s">
        <v>272</v>
      </c>
      <c r="C104" s="26">
        <v>0</v>
      </c>
    </row>
    <row r="105" spans="1:3" ht="11.25">
      <c r="A105" s="24">
        <v>1292</v>
      </c>
      <c r="B105" s="22" t="s">
        <v>273</v>
      </c>
      <c r="C105" s="26">
        <v>0</v>
      </c>
    </row>
    <row r="106" spans="1:3" ht="11.25">
      <c r="A106" s="24">
        <v>1293</v>
      </c>
      <c r="B106" s="22" t="s">
        <v>274</v>
      </c>
      <c r="C106" s="26">
        <v>0</v>
      </c>
    </row>
    <row r="108" spans="1:8" ht="11.25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ht="11.25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7" ht="11.25">
      <c r="A110" s="24">
        <v>2110</v>
      </c>
      <c r="B110" s="22" t="s">
        <v>277</v>
      </c>
      <c r="C110" s="26">
        <f>SUM(C111:C119)</f>
        <v>17814737.110000003</v>
      </c>
      <c r="D110" s="26">
        <f>SUM(D111:D119)</f>
        <v>17814737.110000003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7" ht="11.25">
      <c r="A111" s="24">
        <v>2111</v>
      </c>
      <c r="B111" s="22" t="s">
        <v>278</v>
      </c>
      <c r="C111" s="26">
        <v>1232421.88</v>
      </c>
      <c r="D111" s="26">
        <f>C111</f>
        <v>1232421.88</v>
      </c>
      <c r="E111" s="26">
        <v>0</v>
      </c>
      <c r="F111" s="26">
        <v>0</v>
      </c>
      <c r="G111" s="26">
        <v>0</v>
      </c>
    </row>
    <row r="112" spans="1:7" ht="11.25">
      <c r="A112" s="24">
        <v>2112</v>
      </c>
      <c r="B112" s="22" t="s">
        <v>279</v>
      </c>
      <c r="C112" s="26">
        <v>3660534.17</v>
      </c>
      <c r="D112" s="26">
        <f aca="true" t="shared" si="0" ref="D112:D119">C112</f>
        <v>3660534.17</v>
      </c>
      <c r="E112" s="26">
        <v>0</v>
      </c>
      <c r="F112" s="26">
        <v>0</v>
      </c>
      <c r="G112" s="26">
        <v>0</v>
      </c>
    </row>
    <row r="113" spans="1:7" ht="11.25">
      <c r="A113" s="24">
        <v>2113</v>
      </c>
      <c r="B113" s="22" t="s">
        <v>280</v>
      </c>
      <c r="C113" s="26">
        <v>6403745</v>
      </c>
      <c r="D113" s="26">
        <f t="shared" si="0"/>
        <v>6403745</v>
      </c>
      <c r="E113" s="26">
        <v>0</v>
      </c>
      <c r="F113" s="26">
        <v>0</v>
      </c>
      <c r="G113" s="26">
        <v>0</v>
      </c>
    </row>
    <row r="114" spans="1:7" ht="11.25">
      <c r="A114" s="24">
        <v>2114</v>
      </c>
      <c r="B114" s="22" t="s">
        <v>281</v>
      </c>
      <c r="C114" s="26">
        <v>0</v>
      </c>
      <c r="D114" s="26">
        <f t="shared" si="0"/>
        <v>0</v>
      </c>
      <c r="E114" s="26">
        <v>0</v>
      </c>
      <c r="F114" s="26">
        <v>0</v>
      </c>
      <c r="G114" s="26">
        <v>0</v>
      </c>
    </row>
    <row r="115" spans="1:7" ht="11.25">
      <c r="A115" s="24">
        <v>2115</v>
      </c>
      <c r="B115" s="22" t="s">
        <v>282</v>
      </c>
      <c r="C115" s="26">
        <v>1266339.59</v>
      </c>
      <c r="D115" s="26">
        <f t="shared" si="0"/>
        <v>1266339.59</v>
      </c>
      <c r="E115" s="26">
        <v>0</v>
      </c>
      <c r="F115" s="26">
        <v>0</v>
      </c>
      <c r="G115" s="26">
        <v>0</v>
      </c>
    </row>
    <row r="116" spans="1:7" ht="11.25">
      <c r="A116" s="24">
        <v>2116</v>
      </c>
      <c r="B116" s="22" t="s">
        <v>283</v>
      </c>
      <c r="C116" s="26">
        <v>0</v>
      </c>
      <c r="D116" s="26">
        <f t="shared" si="0"/>
        <v>0</v>
      </c>
      <c r="E116" s="26">
        <v>0</v>
      </c>
      <c r="F116" s="26">
        <v>0</v>
      </c>
      <c r="G116" s="26">
        <v>0</v>
      </c>
    </row>
    <row r="117" spans="1:7" ht="11.25">
      <c r="A117" s="24">
        <v>2117</v>
      </c>
      <c r="B117" s="22" t="s">
        <v>284</v>
      </c>
      <c r="C117" s="26">
        <v>2710536.87</v>
      </c>
      <c r="D117" s="26">
        <f t="shared" si="0"/>
        <v>2710536.87</v>
      </c>
      <c r="E117" s="26">
        <v>0</v>
      </c>
      <c r="F117" s="26">
        <v>0</v>
      </c>
      <c r="G117" s="26">
        <v>0</v>
      </c>
    </row>
    <row r="118" spans="1:7" ht="11.25">
      <c r="A118" s="24">
        <v>2118</v>
      </c>
      <c r="B118" s="22" t="s">
        <v>285</v>
      </c>
      <c r="C118" s="26">
        <v>0</v>
      </c>
      <c r="D118" s="26">
        <f t="shared" si="0"/>
        <v>0</v>
      </c>
      <c r="E118" s="26">
        <v>0</v>
      </c>
      <c r="F118" s="26">
        <v>0</v>
      </c>
      <c r="G118" s="26">
        <v>0</v>
      </c>
    </row>
    <row r="119" spans="1:7" ht="11.25">
      <c r="A119" s="24">
        <v>2119</v>
      </c>
      <c r="B119" s="22" t="s">
        <v>286</v>
      </c>
      <c r="C119" s="26">
        <v>2541159.6</v>
      </c>
      <c r="D119" s="26">
        <f t="shared" si="0"/>
        <v>2541159.6</v>
      </c>
      <c r="E119" s="26">
        <v>0</v>
      </c>
      <c r="F119" s="26">
        <v>0</v>
      </c>
      <c r="G119" s="26">
        <v>0</v>
      </c>
    </row>
    <row r="120" spans="1:7" ht="11.25">
      <c r="A120" s="24">
        <v>2120</v>
      </c>
      <c r="B120" s="22" t="s">
        <v>287</v>
      </c>
      <c r="C120" s="26">
        <f>SUM(C121:C123)</f>
        <v>0</v>
      </c>
      <c r="D120" s="26">
        <f>SUM(D121:D123)</f>
        <v>0</v>
      </c>
      <c r="E120" s="26">
        <f>SUM(E121:E123)</f>
        <v>0</v>
      </c>
      <c r="F120" s="26">
        <f>SUM(F121:F123)</f>
        <v>0</v>
      </c>
      <c r="G120" s="26">
        <f>SUM(G121:G123)</f>
        <v>0</v>
      </c>
    </row>
    <row r="121" spans="1:7" ht="11.25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7" ht="11.25">
      <c r="A122" s="24">
        <v>2122</v>
      </c>
      <c r="B122" s="22" t="s">
        <v>289</v>
      </c>
      <c r="C122" s="26">
        <v>0</v>
      </c>
      <c r="D122" s="26">
        <f>C122</f>
        <v>0</v>
      </c>
      <c r="E122" s="26">
        <v>0</v>
      </c>
      <c r="F122" s="26">
        <v>0</v>
      </c>
      <c r="G122" s="26">
        <v>0</v>
      </c>
    </row>
    <row r="123" spans="1:7" ht="11.25">
      <c r="A123" s="24">
        <v>2129</v>
      </c>
      <c r="B123" s="22" t="s">
        <v>290</v>
      </c>
      <c r="C123" s="26">
        <v>0</v>
      </c>
      <c r="D123" s="26">
        <f>C123</f>
        <v>0</v>
      </c>
      <c r="E123" s="26">
        <v>0</v>
      </c>
      <c r="F123" s="26">
        <v>0</v>
      </c>
      <c r="G123" s="26">
        <v>0</v>
      </c>
    </row>
    <row r="125" spans="1:8" ht="11.25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ht="11.25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3" ht="11.25">
      <c r="A127" s="24">
        <v>2160</v>
      </c>
      <c r="B127" s="22" t="s">
        <v>291</v>
      </c>
      <c r="C127" s="26">
        <f>SUM(C128:C133)</f>
        <v>0</v>
      </c>
    </row>
    <row r="128" spans="1:3" ht="11.25">
      <c r="A128" s="24">
        <v>2161</v>
      </c>
      <c r="B128" s="22" t="s">
        <v>292</v>
      </c>
      <c r="C128" s="26">
        <v>0</v>
      </c>
    </row>
    <row r="129" spans="1:3" ht="11.25">
      <c r="A129" s="24">
        <v>2162</v>
      </c>
      <c r="B129" s="22" t="s">
        <v>293</v>
      </c>
      <c r="C129" s="26">
        <v>0</v>
      </c>
    </row>
    <row r="130" spans="1:3" ht="11.25">
      <c r="A130" s="24">
        <v>2163</v>
      </c>
      <c r="B130" s="22" t="s">
        <v>294</v>
      </c>
      <c r="C130" s="26">
        <v>0</v>
      </c>
    </row>
    <row r="131" spans="1:3" ht="11.25">
      <c r="A131" s="24">
        <v>2164</v>
      </c>
      <c r="B131" s="22" t="s">
        <v>295</v>
      </c>
      <c r="C131" s="26">
        <v>0</v>
      </c>
    </row>
    <row r="132" spans="1:3" ht="11.25">
      <c r="A132" s="24">
        <v>2165</v>
      </c>
      <c r="B132" s="22" t="s">
        <v>296</v>
      </c>
      <c r="C132" s="26">
        <v>0</v>
      </c>
    </row>
    <row r="133" spans="1:3" ht="11.25">
      <c r="A133" s="24">
        <v>2166</v>
      </c>
      <c r="B133" s="22" t="s">
        <v>297</v>
      </c>
      <c r="C133" s="26">
        <v>0</v>
      </c>
    </row>
    <row r="134" spans="1:3" ht="11.25">
      <c r="A134" s="24">
        <v>2250</v>
      </c>
      <c r="B134" s="22" t="s">
        <v>298</v>
      </c>
      <c r="C134" s="26">
        <f>SUM(C135:C140)</f>
        <v>0</v>
      </c>
    </row>
    <row r="135" spans="1:3" ht="11.25">
      <c r="A135" s="24">
        <v>2251</v>
      </c>
      <c r="B135" s="22" t="s">
        <v>299</v>
      </c>
      <c r="C135" s="26">
        <v>0</v>
      </c>
    </row>
    <row r="136" spans="1:3" ht="11.25">
      <c r="A136" s="24">
        <v>2252</v>
      </c>
      <c r="B136" s="22" t="s">
        <v>300</v>
      </c>
      <c r="C136" s="26">
        <v>0</v>
      </c>
    </row>
    <row r="137" spans="1:3" ht="11.25">
      <c r="A137" s="24">
        <v>2253</v>
      </c>
      <c r="B137" s="22" t="s">
        <v>301</v>
      </c>
      <c r="C137" s="26">
        <v>0</v>
      </c>
    </row>
    <row r="138" spans="1:3" ht="11.25">
      <c r="A138" s="24">
        <v>2254</v>
      </c>
      <c r="B138" s="22" t="s">
        <v>302</v>
      </c>
      <c r="C138" s="26">
        <v>0</v>
      </c>
    </row>
    <row r="139" spans="1:3" ht="11.25">
      <c r="A139" s="24">
        <v>2255</v>
      </c>
      <c r="B139" s="22" t="s">
        <v>303</v>
      </c>
      <c r="C139" s="26">
        <v>0</v>
      </c>
    </row>
    <row r="140" spans="1:3" ht="11.25">
      <c r="A140" s="24">
        <v>2256</v>
      </c>
      <c r="B140" s="22" t="s">
        <v>304</v>
      </c>
      <c r="C140" s="26">
        <v>0</v>
      </c>
    </row>
    <row r="142" spans="1:8" ht="11.25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ht="11.25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3" ht="11.25">
      <c r="A144" s="24">
        <v>2159</v>
      </c>
      <c r="B144" s="22" t="s">
        <v>305</v>
      </c>
      <c r="C144" s="26">
        <v>0</v>
      </c>
    </row>
    <row r="145" spans="1:3" ht="11.25">
      <c r="A145" s="24">
        <v>2199</v>
      </c>
      <c r="B145" s="22" t="s">
        <v>306</v>
      </c>
      <c r="C145" s="26">
        <v>0</v>
      </c>
    </row>
    <row r="146" spans="1:3" ht="11.25">
      <c r="A146" s="24">
        <v>2240</v>
      </c>
      <c r="B146" s="22" t="s">
        <v>307</v>
      </c>
      <c r="C146" s="26">
        <f>SUM(C147:C149)</f>
        <v>0</v>
      </c>
    </row>
    <row r="147" spans="1:3" ht="11.25">
      <c r="A147" s="24">
        <v>2241</v>
      </c>
      <c r="B147" s="22" t="s">
        <v>308</v>
      </c>
      <c r="C147" s="26">
        <v>0</v>
      </c>
    </row>
    <row r="148" spans="1:3" ht="11.25">
      <c r="A148" s="24">
        <v>2242</v>
      </c>
      <c r="B148" s="22" t="s">
        <v>309</v>
      </c>
      <c r="C148" s="26">
        <v>0</v>
      </c>
    </row>
    <row r="149" spans="1:3" ht="11.25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1" r:id="rId1"/>
  <colBreaks count="1" manualBreakCount="1">
    <brk id="2" max="1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8" t="s">
        <v>191</v>
      </c>
      <c r="B2" s="109" t="s">
        <v>51</v>
      </c>
    </row>
    <row r="3" spans="1:2" ht="11.25">
      <c r="A3" s="110"/>
      <c r="B3" s="111"/>
    </row>
    <row r="4" spans="1:2" ht="15" customHeight="1">
      <c r="A4" s="112" t="s">
        <v>1</v>
      </c>
      <c r="B4" s="113" t="s">
        <v>79</v>
      </c>
    </row>
    <row r="5" spans="1:2" ht="15" customHeight="1">
      <c r="A5" s="114"/>
      <c r="B5" s="113" t="s">
        <v>52</v>
      </c>
    </row>
    <row r="6" spans="1:2" ht="15" customHeight="1">
      <c r="A6" s="114"/>
      <c r="B6" s="115" t="s">
        <v>150</v>
      </c>
    </row>
    <row r="7" spans="1:2" ht="15" customHeight="1">
      <c r="A7" s="114"/>
      <c r="B7" s="113" t="s">
        <v>53</v>
      </c>
    </row>
    <row r="8" ht="11.25">
      <c r="A8" s="114"/>
    </row>
    <row r="9" spans="1:2" ht="15" customHeight="1">
      <c r="A9" s="112" t="s">
        <v>3</v>
      </c>
      <c r="B9" s="113" t="s">
        <v>613</v>
      </c>
    </row>
    <row r="10" spans="1:2" ht="15" customHeight="1">
      <c r="A10" s="114"/>
      <c r="B10" s="113" t="s">
        <v>614</v>
      </c>
    </row>
    <row r="11" spans="1:2" ht="15" customHeight="1">
      <c r="A11" s="114"/>
      <c r="B11" s="113" t="s">
        <v>128</v>
      </c>
    </row>
    <row r="12" spans="1:2" ht="15" customHeight="1">
      <c r="A12" s="114"/>
      <c r="B12" s="113" t="s">
        <v>127</v>
      </c>
    </row>
    <row r="13" spans="1:2" ht="15" customHeight="1">
      <c r="A13" s="114"/>
      <c r="B13" s="113" t="s">
        <v>129</v>
      </c>
    </row>
    <row r="14" ht="11.25">
      <c r="A14" s="114"/>
    </row>
    <row r="15" spans="1:2" ht="15" customHeight="1">
      <c r="A15" s="112" t="s">
        <v>5</v>
      </c>
      <c r="B15" s="116" t="s">
        <v>54</v>
      </c>
    </row>
    <row r="16" spans="1:2" ht="15" customHeight="1">
      <c r="A16" s="114"/>
      <c r="B16" s="116" t="s">
        <v>55</v>
      </c>
    </row>
    <row r="17" spans="1:2" ht="15" customHeight="1">
      <c r="A17" s="114"/>
      <c r="B17" s="116" t="s">
        <v>56</v>
      </c>
    </row>
    <row r="18" spans="1:2" ht="15" customHeight="1">
      <c r="A18" s="114"/>
      <c r="B18" s="113" t="s">
        <v>57</v>
      </c>
    </row>
    <row r="19" spans="1:2" ht="15" customHeight="1">
      <c r="A19" s="114"/>
      <c r="B19" s="117" t="s">
        <v>138</v>
      </c>
    </row>
    <row r="20" ht="11.25">
      <c r="A20" s="114"/>
    </row>
    <row r="21" spans="1:2" ht="15" customHeight="1">
      <c r="A21" s="112" t="s">
        <v>134</v>
      </c>
      <c r="B21" s="1" t="s">
        <v>189</v>
      </c>
    </row>
    <row r="22" spans="1:2" ht="15" customHeight="1">
      <c r="A22" s="114"/>
      <c r="B22" s="118" t="s">
        <v>190</v>
      </c>
    </row>
    <row r="23" ht="11.25">
      <c r="A23" s="114"/>
    </row>
    <row r="24" spans="1:2" ht="15" customHeight="1">
      <c r="A24" s="112" t="s">
        <v>7</v>
      </c>
      <c r="B24" s="117" t="s">
        <v>58</v>
      </c>
    </row>
    <row r="25" spans="1:2" ht="15" customHeight="1">
      <c r="A25" s="114"/>
      <c r="B25" s="117" t="s">
        <v>130</v>
      </c>
    </row>
    <row r="26" spans="1:2" ht="15" customHeight="1">
      <c r="A26" s="114"/>
      <c r="B26" s="117" t="s">
        <v>131</v>
      </c>
    </row>
    <row r="27" ht="11.25">
      <c r="A27" s="114"/>
    </row>
    <row r="28" spans="1:2" ht="15" customHeight="1">
      <c r="A28" s="112" t="s">
        <v>8</v>
      </c>
      <c r="B28" s="117" t="s">
        <v>59</v>
      </c>
    </row>
    <row r="29" spans="1:2" ht="15" customHeight="1">
      <c r="A29" s="114"/>
      <c r="B29" s="117" t="s">
        <v>137</v>
      </c>
    </row>
    <row r="30" spans="1:2" ht="15" customHeight="1">
      <c r="A30" s="114"/>
      <c r="B30" s="117" t="s">
        <v>60</v>
      </c>
    </row>
    <row r="31" spans="1:2" ht="15" customHeight="1">
      <c r="A31" s="114"/>
      <c r="B31" s="119" t="s">
        <v>61</v>
      </c>
    </row>
    <row r="32" ht="11.25">
      <c r="A32" s="114"/>
    </row>
    <row r="33" spans="1:2" ht="15" customHeight="1">
      <c r="A33" s="112" t="s">
        <v>9</v>
      </c>
      <c r="B33" s="117" t="s">
        <v>62</v>
      </c>
    </row>
    <row r="34" spans="1:2" ht="15" customHeight="1">
      <c r="A34" s="114"/>
      <c r="B34" s="117" t="s">
        <v>63</v>
      </c>
    </row>
    <row r="35" ht="11.25">
      <c r="A35" s="114"/>
    </row>
    <row r="36" spans="1:2" ht="15" customHeight="1">
      <c r="A36" s="112" t="s">
        <v>11</v>
      </c>
      <c r="B36" s="113" t="s">
        <v>132</v>
      </c>
    </row>
    <row r="37" spans="1:2" ht="15" customHeight="1">
      <c r="A37" s="114"/>
      <c r="B37" s="113" t="s">
        <v>139</v>
      </c>
    </row>
    <row r="38" spans="1:2" ht="15" customHeight="1">
      <c r="A38" s="114"/>
      <c r="B38" s="120" t="s">
        <v>192</v>
      </c>
    </row>
    <row r="39" spans="1:2" ht="15" customHeight="1">
      <c r="A39" s="114"/>
      <c r="B39" s="113" t="s">
        <v>193</v>
      </c>
    </row>
    <row r="40" spans="1:2" ht="15" customHeight="1">
      <c r="A40" s="114"/>
      <c r="B40" s="113" t="s">
        <v>135</v>
      </c>
    </row>
    <row r="41" spans="1:2" ht="15" customHeight="1">
      <c r="A41" s="114"/>
      <c r="B41" s="113" t="s">
        <v>136</v>
      </c>
    </row>
    <row r="42" ht="11.25">
      <c r="A42" s="114"/>
    </row>
    <row r="43" spans="1:2" ht="15" customHeight="1">
      <c r="A43" s="112" t="s">
        <v>13</v>
      </c>
      <c r="B43" s="113" t="s">
        <v>140</v>
      </c>
    </row>
    <row r="44" spans="1:2" ht="15" customHeight="1">
      <c r="A44" s="114"/>
      <c r="B44" s="113" t="s">
        <v>143</v>
      </c>
    </row>
    <row r="45" spans="1:2" ht="15" customHeight="1">
      <c r="A45" s="114"/>
      <c r="B45" s="120" t="s">
        <v>194</v>
      </c>
    </row>
    <row r="46" spans="1:2" ht="15" customHeight="1">
      <c r="A46" s="114"/>
      <c r="B46" s="113" t="s">
        <v>195</v>
      </c>
    </row>
    <row r="47" spans="1:2" ht="15" customHeight="1">
      <c r="A47" s="114"/>
      <c r="B47" s="113" t="s">
        <v>142</v>
      </c>
    </row>
    <row r="48" spans="1:2" ht="15" customHeight="1">
      <c r="A48" s="114"/>
      <c r="B48" s="113" t="s">
        <v>141</v>
      </c>
    </row>
    <row r="49" ht="11.25">
      <c r="A49" s="114"/>
    </row>
    <row r="50" spans="1:2" ht="25.5" customHeight="1">
      <c r="A50" s="112" t="s">
        <v>15</v>
      </c>
      <c r="B50" s="115" t="s">
        <v>171</v>
      </c>
    </row>
    <row r="51" ht="11.25">
      <c r="A51" s="114"/>
    </row>
    <row r="52" spans="1:2" ht="15" customHeight="1">
      <c r="A52" s="112" t="s">
        <v>17</v>
      </c>
      <c r="B52" s="113" t="s">
        <v>64</v>
      </c>
    </row>
    <row r="53" ht="11.25">
      <c r="A53" s="114"/>
    </row>
    <row r="54" spans="1:2" ht="15" customHeight="1">
      <c r="A54" s="112" t="s">
        <v>18</v>
      </c>
      <c r="B54" s="116" t="s">
        <v>65</v>
      </c>
    </row>
    <row r="55" spans="1:2" ht="15" customHeight="1">
      <c r="A55" s="114"/>
      <c r="B55" s="116" t="s">
        <v>66</v>
      </c>
    </row>
    <row r="56" spans="1:2" ht="15" customHeight="1">
      <c r="A56" s="114"/>
      <c r="B56" s="116" t="s">
        <v>67</v>
      </c>
    </row>
    <row r="57" spans="1:2" ht="15" customHeight="1">
      <c r="A57" s="114"/>
      <c r="B57" s="116" t="s">
        <v>68</v>
      </c>
    </row>
    <row r="58" spans="1:2" ht="15" customHeight="1">
      <c r="A58" s="114"/>
      <c r="B58" s="116" t="s">
        <v>69</v>
      </c>
    </row>
    <row r="59" ht="11.25">
      <c r="A59" s="114"/>
    </row>
    <row r="60" spans="1:2" ht="15" customHeight="1">
      <c r="A60" s="112" t="s">
        <v>20</v>
      </c>
      <c r="B60" s="117" t="s">
        <v>70</v>
      </c>
    </row>
    <row r="61" spans="1:2" ht="11.25">
      <c r="A61" s="114"/>
      <c r="B61" s="117"/>
    </row>
    <row r="62" spans="1:2" ht="15" customHeight="1">
      <c r="A62" s="112" t="s">
        <v>21</v>
      </c>
      <c r="B62" s="113" t="s">
        <v>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22" customWidth="1"/>
    <col min="2" max="2" width="83.00390625" style="22" customWidth="1"/>
    <col min="3" max="4" width="15.7109375" style="22" customWidth="1"/>
    <col min="5" max="5" width="16.7109375" style="22" customWidth="1"/>
    <col min="6" max="16384" width="9.140625" style="22" customWidth="1"/>
  </cols>
  <sheetData>
    <row r="1" spans="1:5" s="28" customFormat="1" ht="18.75" customHeight="1">
      <c r="A1" s="145" t="s">
        <v>626</v>
      </c>
      <c r="B1" s="145"/>
      <c r="C1" s="145"/>
      <c r="D1" s="16" t="s">
        <v>197</v>
      </c>
      <c r="E1" s="27">
        <v>2020</v>
      </c>
    </row>
    <row r="2" spans="1:5" s="18" customFormat="1" ht="18.75" customHeight="1">
      <c r="A2" s="145" t="s">
        <v>311</v>
      </c>
      <c r="B2" s="145"/>
      <c r="C2" s="145"/>
      <c r="D2" s="16" t="s">
        <v>199</v>
      </c>
      <c r="E2" s="27" t="str">
        <f>'Notas a los Edos Financieros'!E2</f>
        <v>Trimestral</v>
      </c>
    </row>
    <row r="3" spans="1:5" s="18" customFormat="1" ht="18.75" customHeight="1">
      <c r="A3" s="145" t="s">
        <v>627</v>
      </c>
      <c r="B3" s="145"/>
      <c r="C3" s="145"/>
      <c r="D3" s="16" t="s">
        <v>201</v>
      </c>
      <c r="E3" s="27">
        <v>3</v>
      </c>
    </row>
    <row r="4" spans="1:5" ht="11.25">
      <c r="A4" s="20" t="s">
        <v>202</v>
      </c>
      <c r="B4" s="21"/>
      <c r="C4" s="21"/>
      <c r="D4" s="21"/>
      <c r="E4" s="21"/>
    </row>
    <row r="6" spans="1:5" ht="11.25">
      <c r="A6" s="107" t="s">
        <v>592</v>
      </c>
      <c r="B6" s="49"/>
      <c r="C6" s="49"/>
      <c r="D6" s="49"/>
      <c r="E6" s="49"/>
    </row>
    <row r="7" spans="1:5" ht="11.25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ht="11.25">
      <c r="A8" s="52">
        <v>4100</v>
      </c>
      <c r="B8" s="53" t="s">
        <v>313</v>
      </c>
      <c r="C8" s="57">
        <f>SUM(C9+C19+C25+C28+C34+C37+C46)</f>
        <v>41586946.69</v>
      </c>
      <c r="D8" s="104"/>
      <c r="E8" s="51"/>
    </row>
    <row r="9" spans="1:5" ht="11.25">
      <c r="A9" s="52">
        <v>4110</v>
      </c>
      <c r="B9" s="53" t="s">
        <v>314</v>
      </c>
      <c r="C9" s="57">
        <f>SUM(C10:C18)</f>
        <v>18276047.459999997</v>
      </c>
      <c r="D9" s="104"/>
      <c r="E9" s="51"/>
    </row>
    <row r="10" spans="1:5" ht="11.25">
      <c r="A10" s="52">
        <v>4111</v>
      </c>
      <c r="B10" s="53" t="s">
        <v>315</v>
      </c>
      <c r="C10" s="57">
        <v>94629</v>
      </c>
      <c r="D10" s="104"/>
      <c r="E10" s="51"/>
    </row>
    <row r="11" spans="1:5" ht="11.25">
      <c r="A11" s="52">
        <v>4112</v>
      </c>
      <c r="B11" s="53" t="s">
        <v>316</v>
      </c>
      <c r="C11" s="57">
        <v>17413793.88</v>
      </c>
      <c r="D11" s="104"/>
      <c r="E11" s="51"/>
    </row>
    <row r="12" spans="1:5" ht="11.25">
      <c r="A12" s="52">
        <v>4113</v>
      </c>
      <c r="B12" s="53" t="s">
        <v>317</v>
      </c>
      <c r="C12" s="57">
        <v>649058.65</v>
      </c>
      <c r="D12" s="104"/>
      <c r="E12" s="51"/>
    </row>
    <row r="13" spans="1:5" ht="11.25">
      <c r="A13" s="52">
        <v>4114</v>
      </c>
      <c r="B13" s="53" t="s">
        <v>318</v>
      </c>
      <c r="C13" s="57">
        <v>0</v>
      </c>
      <c r="D13" s="104"/>
      <c r="E13" s="51"/>
    </row>
    <row r="14" spans="1:5" ht="11.25">
      <c r="A14" s="52">
        <v>4115</v>
      </c>
      <c r="B14" s="53" t="s">
        <v>319</v>
      </c>
      <c r="C14" s="57">
        <v>0</v>
      </c>
      <c r="D14" s="104"/>
      <c r="E14" s="51"/>
    </row>
    <row r="15" spans="1:5" ht="11.25">
      <c r="A15" s="52">
        <v>4116</v>
      </c>
      <c r="B15" s="53" t="s">
        <v>320</v>
      </c>
      <c r="C15" s="57">
        <v>0</v>
      </c>
      <c r="D15" s="104"/>
      <c r="E15" s="51"/>
    </row>
    <row r="16" spans="1:5" ht="11.25">
      <c r="A16" s="52">
        <v>4117</v>
      </c>
      <c r="B16" s="53" t="s">
        <v>321</v>
      </c>
      <c r="C16" s="57">
        <v>118565.93</v>
      </c>
      <c r="D16" s="104"/>
      <c r="E16" s="51"/>
    </row>
    <row r="17" spans="1:5" ht="22.5">
      <c r="A17" s="52">
        <v>4118</v>
      </c>
      <c r="B17" s="54" t="s">
        <v>510</v>
      </c>
      <c r="C17" s="57">
        <v>0</v>
      </c>
      <c r="D17" s="104"/>
      <c r="E17" s="51"/>
    </row>
    <row r="18" spans="1:5" ht="11.25">
      <c r="A18" s="52">
        <v>4119</v>
      </c>
      <c r="B18" s="53" t="s">
        <v>322</v>
      </c>
      <c r="C18" s="57">
        <v>0</v>
      </c>
      <c r="D18" s="104"/>
      <c r="E18" s="51"/>
    </row>
    <row r="19" spans="1:5" ht="11.25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ht="11.25">
      <c r="A20" s="52">
        <v>4121</v>
      </c>
      <c r="B20" s="53" t="s">
        <v>324</v>
      </c>
      <c r="C20" s="57">
        <v>0</v>
      </c>
      <c r="D20" s="104"/>
      <c r="E20" s="51"/>
    </row>
    <row r="21" spans="1:5" ht="11.25">
      <c r="A21" s="52">
        <v>4122</v>
      </c>
      <c r="B21" s="53" t="s">
        <v>511</v>
      </c>
      <c r="C21" s="57">
        <v>0</v>
      </c>
      <c r="D21" s="104"/>
      <c r="E21" s="51"/>
    </row>
    <row r="22" spans="1:5" ht="11.25">
      <c r="A22" s="52">
        <v>4123</v>
      </c>
      <c r="B22" s="53" t="s">
        <v>325</v>
      </c>
      <c r="C22" s="57">
        <v>0</v>
      </c>
      <c r="D22" s="104"/>
      <c r="E22" s="51"/>
    </row>
    <row r="23" spans="1:5" ht="11.25">
      <c r="A23" s="52">
        <v>4124</v>
      </c>
      <c r="B23" s="53" t="s">
        <v>326</v>
      </c>
      <c r="C23" s="57">
        <v>0</v>
      </c>
      <c r="D23" s="104"/>
      <c r="E23" s="51"/>
    </row>
    <row r="24" spans="1:5" ht="11.25">
      <c r="A24" s="52">
        <v>4129</v>
      </c>
      <c r="B24" s="53" t="s">
        <v>327</v>
      </c>
      <c r="C24" s="57">
        <v>0</v>
      </c>
      <c r="D24" s="104"/>
      <c r="E24" s="51"/>
    </row>
    <row r="25" spans="1:5" ht="11.25">
      <c r="A25" s="52">
        <v>4130</v>
      </c>
      <c r="B25" s="53" t="s">
        <v>328</v>
      </c>
      <c r="C25" s="57">
        <f>SUM(C26:C27)</f>
        <v>4643850.23</v>
      </c>
      <c r="D25" s="104"/>
      <c r="E25" s="51"/>
    </row>
    <row r="26" spans="1:5" ht="11.25">
      <c r="A26" s="52">
        <v>4131</v>
      </c>
      <c r="B26" s="53" t="s">
        <v>329</v>
      </c>
      <c r="C26" s="57">
        <v>4643850.23</v>
      </c>
      <c r="D26" s="104"/>
      <c r="E26" s="51"/>
    </row>
    <row r="27" spans="1:5" ht="22.5">
      <c r="A27" s="52">
        <v>4132</v>
      </c>
      <c r="B27" s="54" t="s">
        <v>512</v>
      </c>
      <c r="C27" s="57">
        <v>0</v>
      </c>
      <c r="D27" s="104"/>
      <c r="E27" s="51"/>
    </row>
    <row r="28" spans="1:5" ht="11.25">
      <c r="A28" s="52">
        <v>4140</v>
      </c>
      <c r="B28" s="53" t="s">
        <v>330</v>
      </c>
      <c r="C28" s="57">
        <f>SUM(C29:C33)</f>
        <v>6340226.91</v>
      </c>
      <c r="D28" s="104"/>
      <c r="E28" s="51"/>
    </row>
    <row r="29" spans="1:5" ht="11.25">
      <c r="A29" s="52">
        <v>4141</v>
      </c>
      <c r="B29" s="53" t="s">
        <v>331</v>
      </c>
      <c r="C29" s="57">
        <v>0</v>
      </c>
      <c r="D29" s="104"/>
      <c r="E29" s="51"/>
    </row>
    <row r="30" spans="1:5" ht="11.25">
      <c r="A30" s="52">
        <v>4143</v>
      </c>
      <c r="B30" s="53" t="s">
        <v>332</v>
      </c>
      <c r="C30" s="57">
        <v>6340226.91</v>
      </c>
      <c r="D30" s="104"/>
      <c r="E30" s="51"/>
    </row>
    <row r="31" spans="1:5" ht="11.25">
      <c r="A31" s="52">
        <v>4144</v>
      </c>
      <c r="B31" s="53" t="s">
        <v>333</v>
      </c>
      <c r="C31" s="57">
        <v>0</v>
      </c>
      <c r="D31" s="104"/>
      <c r="E31" s="51"/>
    </row>
    <row r="32" spans="1:5" ht="22.5">
      <c r="A32" s="52">
        <v>4145</v>
      </c>
      <c r="B32" s="54" t="s">
        <v>513</v>
      </c>
      <c r="C32" s="57">
        <v>0</v>
      </c>
      <c r="D32" s="104"/>
      <c r="E32" s="51"/>
    </row>
    <row r="33" spans="1:5" ht="11.25">
      <c r="A33" s="52">
        <v>4149</v>
      </c>
      <c r="B33" s="53" t="s">
        <v>334</v>
      </c>
      <c r="C33" s="57">
        <v>0</v>
      </c>
      <c r="D33" s="104"/>
      <c r="E33" s="51"/>
    </row>
    <row r="34" spans="1:5" ht="11.25">
      <c r="A34" s="52">
        <v>4150</v>
      </c>
      <c r="B34" s="53" t="s">
        <v>514</v>
      </c>
      <c r="C34" s="57">
        <f>SUM(C35:C36)</f>
        <v>1012873.37</v>
      </c>
      <c r="D34" s="104"/>
      <c r="E34" s="51"/>
    </row>
    <row r="35" spans="1:5" ht="11.25">
      <c r="A35" s="52">
        <v>4151</v>
      </c>
      <c r="B35" s="53" t="s">
        <v>514</v>
      </c>
      <c r="C35" s="57">
        <v>1012873.37</v>
      </c>
      <c r="D35" s="104"/>
      <c r="E35" s="51"/>
    </row>
    <row r="36" spans="1:5" ht="22.5">
      <c r="A36" s="52">
        <v>4154</v>
      </c>
      <c r="B36" s="54" t="s">
        <v>515</v>
      </c>
      <c r="C36" s="57">
        <v>0</v>
      </c>
      <c r="D36" s="104"/>
      <c r="E36" s="51"/>
    </row>
    <row r="37" spans="1:5" ht="11.25">
      <c r="A37" s="52">
        <v>4160</v>
      </c>
      <c r="B37" s="53" t="s">
        <v>516</v>
      </c>
      <c r="C37" s="57">
        <f>SUM(C38:C45)</f>
        <v>1313948.72</v>
      </c>
      <c r="D37" s="104"/>
      <c r="E37" s="51"/>
    </row>
    <row r="38" spans="1:5" ht="11.25">
      <c r="A38" s="52">
        <v>4161</v>
      </c>
      <c r="B38" s="53" t="s">
        <v>335</v>
      </c>
      <c r="C38" s="57">
        <v>0</v>
      </c>
      <c r="D38" s="104"/>
      <c r="E38" s="51"/>
    </row>
    <row r="39" spans="1:5" ht="11.25">
      <c r="A39" s="52">
        <v>4162</v>
      </c>
      <c r="B39" s="53" t="s">
        <v>336</v>
      </c>
      <c r="C39" s="57">
        <v>532974.13</v>
      </c>
      <c r="D39" s="104"/>
      <c r="E39" s="51"/>
    </row>
    <row r="40" spans="1:5" ht="11.25">
      <c r="A40" s="52">
        <v>4163</v>
      </c>
      <c r="B40" s="53" t="s">
        <v>337</v>
      </c>
      <c r="C40" s="57">
        <v>1200</v>
      </c>
      <c r="D40" s="104"/>
      <c r="E40" s="51"/>
    </row>
    <row r="41" spans="1:5" ht="11.25">
      <c r="A41" s="52">
        <v>4164</v>
      </c>
      <c r="B41" s="53" t="s">
        <v>338</v>
      </c>
      <c r="C41" s="57">
        <v>0</v>
      </c>
      <c r="D41" s="104"/>
      <c r="E41" s="51"/>
    </row>
    <row r="42" spans="1:5" ht="11.25">
      <c r="A42" s="52">
        <v>4165</v>
      </c>
      <c r="B42" s="53" t="s">
        <v>339</v>
      </c>
      <c r="C42" s="57">
        <v>161900</v>
      </c>
      <c r="D42" s="104"/>
      <c r="E42" s="51"/>
    </row>
    <row r="43" spans="1:5" ht="22.5">
      <c r="A43" s="52">
        <v>4166</v>
      </c>
      <c r="B43" s="54" t="s">
        <v>517</v>
      </c>
      <c r="C43" s="57">
        <v>0</v>
      </c>
      <c r="D43" s="104"/>
      <c r="E43" s="51"/>
    </row>
    <row r="44" spans="1:5" ht="11.25">
      <c r="A44" s="52">
        <v>4168</v>
      </c>
      <c r="B44" s="53" t="s">
        <v>340</v>
      </c>
      <c r="C44" s="57">
        <v>0</v>
      </c>
      <c r="D44" s="104"/>
      <c r="E44" s="51"/>
    </row>
    <row r="45" spans="1:5" ht="11.25">
      <c r="A45" s="52">
        <v>4169</v>
      </c>
      <c r="B45" s="53" t="s">
        <v>341</v>
      </c>
      <c r="C45" s="57">
        <v>617874.59</v>
      </c>
      <c r="D45" s="104"/>
      <c r="E45" s="51"/>
    </row>
    <row r="46" spans="1:5" ht="11.25">
      <c r="A46" s="52">
        <v>4170</v>
      </c>
      <c r="B46" s="53" t="s">
        <v>518</v>
      </c>
      <c r="C46" s="57">
        <f>SUM(C47:C54)</f>
        <v>10000000</v>
      </c>
      <c r="D46" s="104"/>
      <c r="E46" s="51"/>
    </row>
    <row r="47" spans="1:5" ht="11.25">
      <c r="A47" s="52">
        <v>4171</v>
      </c>
      <c r="B47" s="55" t="s">
        <v>519</v>
      </c>
      <c r="C47" s="57">
        <v>0</v>
      </c>
      <c r="D47" s="104"/>
      <c r="E47" s="51"/>
    </row>
    <row r="48" spans="1:5" ht="11.25">
      <c r="A48" s="52">
        <v>4172</v>
      </c>
      <c r="B48" s="53" t="s">
        <v>520</v>
      </c>
      <c r="C48" s="57">
        <v>0</v>
      </c>
      <c r="D48" s="104"/>
      <c r="E48" s="51"/>
    </row>
    <row r="49" spans="1:5" ht="22.5">
      <c r="A49" s="52">
        <v>4173</v>
      </c>
      <c r="B49" s="54" t="s">
        <v>521</v>
      </c>
      <c r="C49" s="57">
        <v>10000000</v>
      </c>
      <c r="D49" s="104"/>
      <c r="E49" s="51"/>
    </row>
    <row r="50" spans="1:5" ht="22.5">
      <c r="A50" s="52">
        <v>4174</v>
      </c>
      <c r="B50" s="54" t="s">
        <v>522</v>
      </c>
      <c r="C50" s="57">
        <v>0</v>
      </c>
      <c r="D50" s="104"/>
      <c r="E50" s="51"/>
    </row>
    <row r="51" spans="1:5" ht="22.5">
      <c r="A51" s="52">
        <v>4175</v>
      </c>
      <c r="B51" s="54" t="s">
        <v>523</v>
      </c>
      <c r="C51" s="57">
        <v>0</v>
      </c>
      <c r="D51" s="104"/>
      <c r="E51" s="51"/>
    </row>
    <row r="52" spans="1:5" ht="22.5">
      <c r="A52" s="52">
        <v>4176</v>
      </c>
      <c r="B52" s="54" t="s">
        <v>524</v>
      </c>
      <c r="C52" s="57">
        <v>0</v>
      </c>
      <c r="D52" s="104"/>
      <c r="E52" s="51"/>
    </row>
    <row r="53" spans="1:5" ht="22.5">
      <c r="A53" s="52">
        <v>4177</v>
      </c>
      <c r="B53" s="54" t="s">
        <v>525</v>
      </c>
      <c r="C53" s="57">
        <v>0</v>
      </c>
      <c r="D53" s="104"/>
      <c r="E53" s="51"/>
    </row>
    <row r="54" spans="1:5" ht="22.5">
      <c r="A54" s="52">
        <v>4178</v>
      </c>
      <c r="B54" s="54" t="s">
        <v>526</v>
      </c>
      <c r="C54" s="57">
        <v>0</v>
      </c>
      <c r="D54" s="104"/>
      <c r="E54" s="51"/>
    </row>
    <row r="55" spans="1:5" ht="11.25">
      <c r="A55" s="52"/>
      <c r="B55" s="54"/>
      <c r="C55" s="57"/>
      <c r="D55" s="104"/>
      <c r="E55" s="51"/>
    </row>
    <row r="56" spans="1:5" ht="11.25">
      <c r="A56" s="49" t="s">
        <v>591</v>
      </c>
      <c r="B56" s="49"/>
      <c r="C56" s="49"/>
      <c r="D56" s="49"/>
      <c r="E56" s="49"/>
    </row>
    <row r="57" spans="1:5" ht="11.25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>
      <c r="A58" s="52">
        <v>4200</v>
      </c>
      <c r="B58" s="54" t="s">
        <v>527</v>
      </c>
      <c r="C58" s="57">
        <f>+C59+C65</f>
        <v>246608893.54999998</v>
      </c>
      <c r="D58" s="104"/>
      <c r="E58" s="51"/>
    </row>
    <row r="59" spans="1:5" ht="22.5">
      <c r="A59" s="52">
        <v>4210</v>
      </c>
      <c r="B59" s="54" t="s">
        <v>528</v>
      </c>
      <c r="C59" s="57">
        <f>SUM(C60:C64)</f>
        <v>246608893.54999998</v>
      </c>
      <c r="D59" s="104"/>
      <c r="E59" s="51"/>
    </row>
    <row r="60" spans="1:5" ht="11.25">
      <c r="A60" s="52">
        <v>4211</v>
      </c>
      <c r="B60" s="53" t="s">
        <v>342</v>
      </c>
      <c r="C60" s="57">
        <v>107065786.13</v>
      </c>
      <c r="D60" s="104"/>
      <c r="E60" s="51"/>
    </row>
    <row r="61" spans="1:5" ht="11.25">
      <c r="A61" s="52">
        <v>4212</v>
      </c>
      <c r="B61" s="53" t="s">
        <v>343</v>
      </c>
      <c r="C61" s="57">
        <v>109340386.02</v>
      </c>
      <c r="D61" s="104"/>
      <c r="E61" s="51"/>
    </row>
    <row r="62" spans="1:5" ht="11.25">
      <c r="A62" s="52">
        <v>4213</v>
      </c>
      <c r="B62" s="53" t="s">
        <v>344</v>
      </c>
      <c r="C62" s="57">
        <v>29086981.69</v>
      </c>
      <c r="D62" s="104"/>
      <c r="E62" s="51"/>
    </row>
    <row r="63" spans="1:5" ht="11.25">
      <c r="A63" s="52">
        <v>4214</v>
      </c>
      <c r="B63" s="53" t="s">
        <v>529</v>
      </c>
      <c r="C63" s="57">
        <v>1115739.71</v>
      </c>
      <c r="D63" s="104"/>
      <c r="E63" s="51"/>
    </row>
    <row r="64" spans="1:5" ht="11.25">
      <c r="A64" s="52">
        <v>4215</v>
      </c>
      <c r="B64" s="53" t="s">
        <v>530</v>
      </c>
      <c r="C64" s="57">
        <v>0</v>
      </c>
      <c r="D64" s="104"/>
      <c r="E64" s="51"/>
    </row>
    <row r="65" spans="1:5" ht="11.25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ht="11.25">
      <c r="A66" s="52">
        <v>4221</v>
      </c>
      <c r="B66" s="53" t="s">
        <v>346</v>
      </c>
      <c r="C66" s="57">
        <v>0</v>
      </c>
      <c r="D66" s="104"/>
      <c r="E66" s="51"/>
    </row>
    <row r="67" spans="1:5" ht="11.25">
      <c r="A67" s="52">
        <v>4223</v>
      </c>
      <c r="B67" s="53" t="s">
        <v>347</v>
      </c>
      <c r="C67" s="57">
        <v>0</v>
      </c>
      <c r="D67" s="104"/>
      <c r="E67" s="51"/>
    </row>
    <row r="68" spans="1:5" ht="11.25">
      <c r="A68" s="52">
        <v>4225</v>
      </c>
      <c r="B68" s="53" t="s">
        <v>349</v>
      </c>
      <c r="C68" s="57">
        <v>0</v>
      </c>
      <c r="D68" s="104"/>
      <c r="E68" s="51"/>
    </row>
    <row r="69" spans="1:5" ht="11.25">
      <c r="A69" s="52">
        <v>4227</v>
      </c>
      <c r="B69" s="53" t="s">
        <v>531</v>
      </c>
      <c r="C69" s="57">
        <v>0</v>
      </c>
      <c r="D69" s="104"/>
      <c r="E69" s="51"/>
    </row>
    <row r="70" spans="1:5" ht="11.25">
      <c r="A70" s="51"/>
      <c r="B70" s="51"/>
      <c r="C70" s="51"/>
      <c r="D70" s="51"/>
      <c r="E70" s="51"/>
    </row>
    <row r="71" spans="1:5" ht="11.25">
      <c r="A71" s="107" t="s">
        <v>599</v>
      </c>
      <c r="B71" s="49"/>
      <c r="C71" s="49"/>
      <c r="D71" s="49"/>
      <c r="E71" s="49"/>
    </row>
    <row r="72" spans="1:5" ht="11.25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ht="11.25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ht="11.25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ht="11.25">
      <c r="A75" s="56">
        <v>4311</v>
      </c>
      <c r="B75" s="53" t="s">
        <v>532</v>
      </c>
      <c r="C75" s="57">
        <v>0</v>
      </c>
      <c r="D75" s="58"/>
      <c r="E75" s="58"/>
    </row>
    <row r="76" spans="1:5" ht="11.25">
      <c r="A76" s="56">
        <v>4319</v>
      </c>
      <c r="B76" s="53" t="s">
        <v>352</v>
      </c>
      <c r="C76" s="57">
        <v>0</v>
      </c>
      <c r="D76" s="58"/>
      <c r="E76" s="58"/>
    </row>
    <row r="77" spans="1:5" ht="11.25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ht="11.25">
      <c r="A78" s="56">
        <v>4321</v>
      </c>
      <c r="B78" s="53" t="s">
        <v>354</v>
      </c>
      <c r="C78" s="57">
        <v>0</v>
      </c>
      <c r="D78" s="58"/>
      <c r="E78" s="58"/>
    </row>
    <row r="79" spans="1:5" ht="11.25">
      <c r="A79" s="56">
        <v>4322</v>
      </c>
      <c r="B79" s="53" t="s">
        <v>355</v>
      </c>
      <c r="C79" s="57">
        <v>0</v>
      </c>
      <c r="D79" s="58"/>
      <c r="E79" s="58"/>
    </row>
    <row r="80" spans="1:5" ht="11.25">
      <c r="A80" s="56">
        <v>4323</v>
      </c>
      <c r="B80" s="53" t="s">
        <v>356</v>
      </c>
      <c r="C80" s="57">
        <v>0</v>
      </c>
      <c r="D80" s="58"/>
      <c r="E80" s="58"/>
    </row>
    <row r="81" spans="1:5" ht="11.25">
      <c r="A81" s="56">
        <v>4324</v>
      </c>
      <c r="B81" s="53" t="s">
        <v>357</v>
      </c>
      <c r="C81" s="57">
        <v>0</v>
      </c>
      <c r="D81" s="58"/>
      <c r="E81" s="58"/>
    </row>
    <row r="82" spans="1:5" ht="11.25">
      <c r="A82" s="56">
        <v>4325</v>
      </c>
      <c r="B82" s="53" t="s">
        <v>358</v>
      </c>
      <c r="C82" s="57">
        <v>0</v>
      </c>
      <c r="D82" s="58"/>
      <c r="E82" s="58"/>
    </row>
    <row r="83" spans="1:5" ht="11.25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ht="11.25">
      <c r="A84" s="56">
        <v>4331</v>
      </c>
      <c r="B84" s="53" t="s">
        <v>359</v>
      </c>
      <c r="C84" s="57">
        <v>0</v>
      </c>
      <c r="D84" s="58"/>
      <c r="E84" s="58"/>
    </row>
    <row r="85" spans="1:5" ht="11.25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ht="11.25">
      <c r="A86" s="56">
        <v>4341</v>
      </c>
      <c r="B86" s="53" t="s">
        <v>360</v>
      </c>
      <c r="C86" s="57">
        <v>0</v>
      </c>
      <c r="D86" s="58"/>
      <c r="E86" s="58"/>
    </row>
    <row r="87" spans="1:5" ht="11.25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ht="11.25">
      <c r="A88" s="56">
        <v>4392</v>
      </c>
      <c r="B88" s="53" t="s">
        <v>362</v>
      </c>
      <c r="C88" s="57">
        <v>0</v>
      </c>
      <c r="D88" s="58"/>
      <c r="E88" s="58"/>
    </row>
    <row r="89" spans="1:5" ht="11.25">
      <c r="A89" s="56">
        <v>4393</v>
      </c>
      <c r="B89" s="53" t="s">
        <v>533</v>
      </c>
      <c r="C89" s="57">
        <v>0</v>
      </c>
      <c r="D89" s="58"/>
      <c r="E89" s="58"/>
    </row>
    <row r="90" spans="1:5" ht="11.25">
      <c r="A90" s="56">
        <v>4394</v>
      </c>
      <c r="B90" s="53" t="s">
        <v>363</v>
      </c>
      <c r="C90" s="57">
        <v>0</v>
      </c>
      <c r="D90" s="58"/>
      <c r="E90" s="58"/>
    </row>
    <row r="91" spans="1:5" ht="11.25">
      <c r="A91" s="56">
        <v>4395</v>
      </c>
      <c r="B91" s="53" t="s">
        <v>364</v>
      </c>
      <c r="C91" s="57">
        <v>0</v>
      </c>
      <c r="D91" s="58"/>
      <c r="E91" s="58"/>
    </row>
    <row r="92" spans="1:5" ht="11.25">
      <c r="A92" s="56">
        <v>4396</v>
      </c>
      <c r="B92" s="53" t="s">
        <v>365</v>
      </c>
      <c r="C92" s="57">
        <v>0</v>
      </c>
      <c r="D92" s="58"/>
      <c r="E92" s="58"/>
    </row>
    <row r="93" spans="1:5" ht="11.25">
      <c r="A93" s="56">
        <v>4397</v>
      </c>
      <c r="B93" s="53" t="s">
        <v>534</v>
      </c>
      <c r="C93" s="57">
        <v>0</v>
      </c>
      <c r="D93" s="58"/>
      <c r="E93" s="58"/>
    </row>
    <row r="94" spans="1:5" ht="11.25">
      <c r="A94" s="56">
        <v>4399</v>
      </c>
      <c r="B94" s="53" t="s">
        <v>361</v>
      </c>
      <c r="C94" s="57">
        <v>0</v>
      </c>
      <c r="D94" s="58"/>
      <c r="E94" s="58"/>
    </row>
    <row r="95" spans="1:5" ht="11.25">
      <c r="A95" s="51"/>
      <c r="B95" s="51"/>
      <c r="C95" s="51"/>
      <c r="D95" s="51"/>
      <c r="E95" s="51"/>
    </row>
    <row r="96" spans="1:5" ht="11.25">
      <c r="A96" s="51"/>
      <c r="B96" s="51"/>
      <c r="C96" s="51"/>
      <c r="D96" s="51"/>
      <c r="E96" s="51"/>
    </row>
    <row r="97" spans="1:5" ht="11.25">
      <c r="A97" s="107" t="s">
        <v>593</v>
      </c>
      <c r="B97" s="49"/>
      <c r="C97" s="49"/>
      <c r="D97" s="49"/>
      <c r="E97" s="49"/>
    </row>
    <row r="98" spans="1:5" ht="11.25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ht="11.25">
      <c r="A99" s="56">
        <v>5000</v>
      </c>
      <c r="B99" s="53" t="s">
        <v>367</v>
      </c>
      <c r="C99" s="57">
        <f>C100+C128+C161+C171+C186+C219</f>
        <v>250270578.04</v>
      </c>
      <c r="D99" s="59">
        <v>1</v>
      </c>
      <c r="E99" s="58"/>
    </row>
    <row r="100" spans="1:5" ht="11.25">
      <c r="A100" s="56">
        <v>5100</v>
      </c>
      <c r="B100" s="53" t="s">
        <v>368</v>
      </c>
      <c r="C100" s="57">
        <f>C101+C108+C118</f>
        <v>144897698.44</v>
      </c>
      <c r="D100" s="59">
        <f>C100/$C$99</f>
        <v>0.5789641737944978</v>
      </c>
      <c r="E100" s="58"/>
    </row>
    <row r="101" spans="1:5" ht="11.25">
      <c r="A101" s="56">
        <v>5110</v>
      </c>
      <c r="B101" s="53" t="s">
        <v>369</v>
      </c>
      <c r="C101" s="57">
        <f>SUM(C102:C107)</f>
        <v>76719392.88000001</v>
      </c>
      <c r="D101" s="59">
        <f aca="true" t="shared" si="0" ref="D101:D164">C101/$C$99</f>
        <v>0.3065457932803359</v>
      </c>
      <c r="E101" s="58"/>
    </row>
    <row r="102" spans="1:5" ht="11.25">
      <c r="A102" s="56">
        <v>5111</v>
      </c>
      <c r="B102" s="53" t="s">
        <v>370</v>
      </c>
      <c r="C102" s="57">
        <v>62940042.35</v>
      </c>
      <c r="D102" s="59">
        <f t="shared" si="0"/>
        <v>0.2514879809001779</v>
      </c>
      <c r="E102" s="58"/>
    </row>
    <row r="103" spans="1:5" ht="11.25">
      <c r="A103" s="56">
        <v>5112</v>
      </c>
      <c r="B103" s="53" t="s">
        <v>371</v>
      </c>
      <c r="C103" s="57">
        <v>1229652.24</v>
      </c>
      <c r="D103" s="59">
        <f t="shared" si="0"/>
        <v>0.004913291245139764</v>
      </c>
      <c r="E103" s="58"/>
    </row>
    <row r="104" spans="1:5" ht="11.25">
      <c r="A104" s="56">
        <v>5113</v>
      </c>
      <c r="B104" s="53" t="s">
        <v>372</v>
      </c>
      <c r="C104" s="57">
        <v>732141.42</v>
      </c>
      <c r="D104" s="59">
        <f t="shared" si="0"/>
        <v>0.002925399484564998</v>
      </c>
      <c r="E104" s="58"/>
    </row>
    <row r="105" spans="1:5" ht="11.25">
      <c r="A105" s="56">
        <v>5114</v>
      </c>
      <c r="B105" s="53" t="s">
        <v>373</v>
      </c>
      <c r="C105" s="57">
        <v>808127.92</v>
      </c>
      <c r="D105" s="59">
        <f t="shared" si="0"/>
        <v>0.0032290168757705085</v>
      </c>
      <c r="E105" s="58"/>
    </row>
    <row r="106" spans="1:5" ht="11.25">
      <c r="A106" s="56">
        <v>5115</v>
      </c>
      <c r="B106" s="53" t="s">
        <v>374</v>
      </c>
      <c r="C106" s="57">
        <v>10955243.66</v>
      </c>
      <c r="D106" s="59">
        <f t="shared" si="0"/>
        <v>0.04377359794265971</v>
      </c>
      <c r="E106" s="58"/>
    </row>
    <row r="107" spans="1:5" ht="11.25">
      <c r="A107" s="56">
        <v>5116</v>
      </c>
      <c r="B107" s="53" t="s">
        <v>375</v>
      </c>
      <c r="C107" s="57">
        <v>54185.29</v>
      </c>
      <c r="D107" s="59">
        <f t="shared" si="0"/>
        <v>0.00021650683202297847</v>
      </c>
      <c r="E107" s="58"/>
    </row>
    <row r="108" spans="1:5" ht="11.25">
      <c r="A108" s="56">
        <v>5120</v>
      </c>
      <c r="B108" s="53" t="s">
        <v>376</v>
      </c>
      <c r="C108" s="57">
        <f>SUM(C109:C117)</f>
        <v>15503226</v>
      </c>
      <c r="D108" s="59">
        <f t="shared" si="0"/>
        <v>0.061945859243279354</v>
      </c>
      <c r="E108" s="58"/>
    </row>
    <row r="109" spans="1:5" ht="11.25">
      <c r="A109" s="56">
        <v>5121</v>
      </c>
      <c r="B109" s="53" t="s">
        <v>377</v>
      </c>
      <c r="C109" s="57">
        <v>1704473.02</v>
      </c>
      <c r="D109" s="59">
        <f t="shared" si="0"/>
        <v>0.006810520970337869</v>
      </c>
      <c r="E109" s="58"/>
    </row>
    <row r="110" spans="1:5" ht="11.25">
      <c r="A110" s="56">
        <v>5122</v>
      </c>
      <c r="B110" s="53" t="s">
        <v>378</v>
      </c>
      <c r="C110" s="57">
        <v>129190.24</v>
      </c>
      <c r="D110" s="59">
        <f t="shared" si="0"/>
        <v>0.0005162022680083151</v>
      </c>
      <c r="E110" s="58"/>
    </row>
    <row r="111" spans="1:5" ht="11.25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ht="11.25">
      <c r="A112" s="56">
        <v>5124</v>
      </c>
      <c r="B112" s="53" t="s">
        <v>380</v>
      </c>
      <c r="C112" s="57">
        <v>2225714.54</v>
      </c>
      <c r="D112" s="59">
        <f t="shared" si="0"/>
        <v>0.00889323290588425</v>
      </c>
      <c r="E112" s="58"/>
    </row>
    <row r="113" spans="1:5" ht="11.25">
      <c r="A113" s="56">
        <v>5125</v>
      </c>
      <c r="B113" s="53" t="s">
        <v>381</v>
      </c>
      <c r="C113" s="57">
        <v>4688157.29</v>
      </c>
      <c r="D113" s="59">
        <f t="shared" si="0"/>
        <v>0.018732354904501425</v>
      </c>
      <c r="E113" s="58"/>
    </row>
    <row r="114" spans="1:5" ht="11.25">
      <c r="A114" s="56">
        <v>5126</v>
      </c>
      <c r="B114" s="53" t="s">
        <v>382</v>
      </c>
      <c r="C114" s="57">
        <v>5553172.41</v>
      </c>
      <c r="D114" s="59">
        <f t="shared" si="0"/>
        <v>0.022188674567701096</v>
      </c>
      <c r="E114" s="58"/>
    </row>
    <row r="115" spans="1:5" ht="11.25">
      <c r="A115" s="56">
        <v>5127</v>
      </c>
      <c r="B115" s="53" t="s">
        <v>383</v>
      </c>
      <c r="C115" s="57">
        <v>406498.9</v>
      </c>
      <c r="D115" s="59">
        <f t="shared" si="0"/>
        <v>0.0016242376678213871</v>
      </c>
      <c r="E115" s="58"/>
    </row>
    <row r="116" spans="1:5" ht="11.25">
      <c r="A116" s="56">
        <v>5128</v>
      </c>
      <c r="B116" s="53" t="s">
        <v>384</v>
      </c>
      <c r="C116" s="57">
        <v>181300</v>
      </c>
      <c r="D116" s="59">
        <f t="shared" si="0"/>
        <v>0.0007244159558021374</v>
      </c>
      <c r="E116" s="58"/>
    </row>
    <row r="117" spans="1:5" ht="11.25">
      <c r="A117" s="56">
        <v>5129</v>
      </c>
      <c r="B117" s="53" t="s">
        <v>385</v>
      </c>
      <c r="C117" s="57">
        <v>614719.6</v>
      </c>
      <c r="D117" s="59">
        <f t="shared" si="0"/>
        <v>0.0024562200032228767</v>
      </c>
      <c r="E117" s="58"/>
    </row>
    <row r="118" spans="1:5" ht="11.25">
      <c r="A118" s="56">
        <v>5130</v>
      </c>
      <c r="B118" s="53" t="s">
        <v>386</v>
      </c>
      <c r="C118" s="57">
        <f>SUM(C119:C127)</f>
        <v>52675079.559999995</v>
      </c>
      <c r="D118" s="59">
        <f t="shared" si="0"/>
        <v>0.21047252127088265</v>
      </c>
      <c r="E118" s="58"/>
    </row>
    <row r="119" spans="1:5" ht="11.25">
      <c r="A119" s="56">
        <v>5131</v>
      </c>
      <c r="B119" s="53" t="s">
        <v>387</v>
      </c>
      <c r="C119" s="57">
        <v>13345605.1</v>
      </c>
      <c r="D119" s="59">
        <f t="shared" si="0"/>
        <v>0.053324706421811245</v>
      </c>
      <c r="E119" s="58"/>
    </row>
    <row r="120" spans="1:5" ht="11.25">
      <c r="A120" s="56">
        <v>5132</v>
      </c>
      <c r="B120" s="53" t="s">
        <v>388</v>
      </c>
      <c r="C120" s="57">
        <v>334436.55</v>
      </c>
      <c r="D120" s="59">
        <f t="shared" si="0"/>
        <v>0.0013362999063619375</v>
      </c>
      <c r="E120" s="58"/>
    </row>
    <row r="121" spans="1:5" ht="11.25">
      <c r="A121" s="56">
        <v>5133</v>
      </c>
      <c r="B121" s="53" t="s">
        <v>389</v>
      </c>
      <c r="C121" s="57">
        <v>8609994.54</v>
      </c>
      <c r="D121" s="59">
        <f t="shared" si="0"/>
        <v>0.03440274365220785</v>
      </c>
      <c r="E121" s="58"/>
    </row>
    <row r="122" spans="1:5" ht="11.25">
      <c r="A122" s="56">
        <v>5134</v>
      </c>
      <c r="B122" s="53" t="s">
        <v>390</v>
      </c>
      <c r="C122" s="57">
        <v>1101833.22</v>
      </c>
      <c r="D122" s="59">
        <f t="shared" si="0"/>
        <v>0.0044025679271971685</v>
      </c>
      <c r="E122" s="58"/>
    </row>
    <row r="123" spans="1:5" ht="11.25">
      <c r="A123" s="56">
        <v>5135</v>
      </c>
      <c r="B123" s="53" t="s">
        <v>391</v>
      </c>
      <c r="C123" s="57">
        <v>13383374.46</v>
      </c>
      <c r="D123" s="59">
        <f t="shared" si="0"/>
        <v>0.05347562052564156</v>
      </c>
      <c r="E123" s="58"/>
    </row>
    <row r="124" spans="1:5" ht="11.25">
      <c r="A124" s="56">
        <v>5136</v>
      </c>
      <c r="B124" s="53" t="s">
        <v>392</v>
      </c>
      <c r="C124" s="57">
        <v>595960.57</v>
      </c>
      <c r="D124" s="59">
        <f t="shared" si="0"/>
        <v>0.0023812650079257395</v>
      </c>
      <c r="E124" s="58"/>
    </row>
    <row r="125" spans="1:5" ht="11.25">
      <c r="A125" s="56">
        <v>5137</v>
      </c>
      <c r="B125" s="53" t="s">
        <v>393</v>
      </c>
      <c r="C125" s="57">
        <v>246472.71</v>
      </c>
      <c r="D125" s="59">
        <f t="shared" si="0"/>
        <v>0.0009848249519790017</v>
      </c>
      <c r="E125" s="58"/>
    </row>
    <row r="126" spans="1:5" ht="11.25">
      <c r="A126" s="56">
        <v>5138</v>
      </c>
      <c r="B126" s="53" t="s">
        <v>394</v>
      </c>
      <c r="C126" s="57">
        <v>10137844.72</v>
      </c>
      <c r="D126" s="59">
        <f t="shared" si="0"/>
        <v>0.04050753708004662</v>
      </c>
      <c r="E126" s="58"/>
    </row>
    <row r="127" spans="1:5" ht="11.25">
      <c r="A127" s="56">
        <v>5139</v>
      </c>
      <c r="B127" s="53" t="s">
        <v>395</v>
      </c>
      <c r="C127" s="57">
        <v>4919557.69</v>
      </c>
      <c r="D127" s="59">
        <f t="shared" si="0"/>
        <v>0.019656955797711557</v>
      </c>
      <c r="E127" s="58"/>
    </row>
    <row r="128" spans="1:5" ht="11.25">
      <c r="A128" s="56">
        <v>5200</v>
      </c>
      <c r="B128" s="53" t="s">
        <v>396</v>
      </c>
      <c r="C128" s="57">
        <f>C129+C132+C135+C138+C143+C147+C150+C152+C158</f>
        <v>32360478.13</v>
      </c>
      <c r="D128" s="59">
        <f t="shared" si="0"/>
        <v>0.12930196742834038</v>
      </c>
      <c r="E128" s="58"/>
    </row>
    <row r="129" spans="1:5" ht="11.25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ht="11.25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ht="11.25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ht="11.25">
      <c r="A132" s="56">
        <v>5220</v>
      </c>
      <c r="B132" s="53" t="s">
        <v>400</v>
      </c>
      <c r="C132" s="57">
        <f>SUM(C133:C134)</f>
        <v>5133873.88</v>
      </c>
      <c r="D132" s="59">
        <f t="shared" si="0"/>
        <v>0.020513293732751393</v>
      </c>
      <c r="E132" s="58"/>
    </row>
    <row r="133" spans="1:5" ht="11.25">
      <c r="A133" s="56">
        <v>5221</v>
      </c>
      <c r="B133" s="53" t="s">
        <v>401</v>
      </c>
      <c r="C133" s="57">
        <v>5133873.88</v>
      </c>
      <c r="D133" s="59">
        <f t="shared" si="0"/>
        <v>0.020513293732751393</v>
      </c>
      <c r="E133" s="58"/>
    </row>
    <row r="134" spans="1:5" ht="11.25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ht="11.25">
      <c r="A135" s="56">
        <v>5230</v>
      </c>
      <c r="B135" s="53" t="s">
        <v>347</v>
      </c>
      <c r="C135" s="57">
        <f>SUM(C136:C137)</f>
        <v>18036597.04</v>
      </c>
      <c r="D135" s="59">
        <f t="shared" si="0"/>
        <v>0.07206838766767568</v>
      </c>
      <c r="E135" s="58"/>
    </row>
    <row r="136" spans="1:5" ht="11.25">
      <c r="A136" s="56">
        <v>5231</v>
      </c>
      <c r="B136" s="53" t="s">
        <v>403</v>
      </c>
      <c r="C136" s="57">
        <v>18036597.04</v>
      </c>
      <c r="D136" s="59">
        <f t="shared" si="0"/>
        <v>0.07206838766767568</v>
      </c>
      <c r="E136" s="58"/>
    </row>
    <row r="137" spans="1:5" ht="11.25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ht="11.25">
      <c r="A138" s="56">
        <v>5240</v>
      </c>
      <c r="B138" s="53" t="s">
        <v>348</v>
      </c>
      <c r="C138" s="57">
        <f>SUM(C139:C142)</f>
        <v>1090921.12</v>
      </c>
      <c r="D138" s="59">
        <f t="shared" si="0"/>
        <v>0.004358966717316813</v>
      </c>
      <c r="E138" s="58"/>
    </row>
    <row r="139" spans="1:5" ht="11.25">
      <c r="A139" s="56">
        <v>5241</v>
      </c>
      <c r="B139" s="53" t="s">
        <v>405</v>
      </c>
      <c r="C139" s="57">
        <v>8000</v>
      </c>
      <c r="D139" s="59">
        <f t="shared" si="0"/>
        <v>3.196540345514119E-05</v>
      </c>
      <c r="E139" s="58"/>
    </row>
    <row r="140" spans="1:5" ht="11.25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ht="11.25">
      <c r="A141" s="56">
        <v>5243</v>
      </c>
      <c r="B141" s="53" t="s">
        <v>407</v>
      </c>
      <c r="C141" s="57">
        <v>400000</v>
      </c>
      <c r="D141" s="59">
        <f t="shared" si="0"/>
        <v>0.0015982701727570597</v>
      </c>
      <c r="E141" s="58"/>
    </row>
    <row r="142" spans="1:5" ht="11.25">
      <c r="A142" s="56">
        <v>5244</v>
      </c>
      <c r="B142" s="53" t="s">
        <v>408</v>
      </c>
      <c r="C142" s="57">
        <v>682921.12</v>
      </c>
      <c r="D142" s="59">
        <f t="shared" si="0"/>
        <v>0.002728731141104612</v>
      </c>
      <c r="E142" s="58"/>
    </row>
    <row r="143" spans="1:5" ht="11.25">
      <c r="A143" s="56">
        <v>5250</v>
      </c>
      <c r="B143" s="53" t="s">
        <v>349</v>
      </c>
      <c r="C143" s="57">
        <f>SUM(C144:C146)</f>
        <v>8099086.09</v>
      </c>
      <c r="D143" s="59">
        <f t="shared" si="0"/>
        <v>0.0323613193105965</v>
      </c>
      <c r="E143" s="58"/>
    </row>
    <row r="144" spans="1:5" ht="11.25">
      <c r="A144" s="56">
        <v>5251</v>
      </c>
      <c r="B144" s="53" t="s">
        <v>409</v>
      </c>
      <c r="C144" s="57">
        <v>8099086.09</v>
      </c>
      <c r="D144" s="59">
        <f t="shared" si="0"/>
        <v>0.0323613193105965</v>
      </c>
      <c r="E144" s="58"/>
    </row>
    <row r="145" spans="1:5" ht="11.25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ht="11.25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ht="11.25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ht="11.25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ht="11.25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ht="11.25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ht="11.25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ht="11.25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ht="11.25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ht="11.25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ht="11.25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ht="11.25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ht="11.25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ht="11.25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ht="11.25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ht="11.25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ht="11.25">
      <c r="A161" s="56">
        <v>5300</v>
      </c>
      <c r="B161" s="53" t="s">
        <v>426</v>
      </c>
      <c r="C161" s="57">
        <f>C162+C165+C168</f>
        <v>4926000.46</v>
      </c>
      <c r="D161" s="59">
        <f t="shared" si="0"/>
        <v>0.01968269901551389</v>
      </c>
      <c r="E161" s="58"/>
    </row>
    <row r="162" spans="1:5" ht="11.25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ht="11.25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ht="11.25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ht="11.25">
      <c r="A165" s="56">
        <v>5320</v>
      </c>
      <c r="B165" s="53" t="s">
        <v>343</v>
      </c>
      <c r="C165" s="57">
        <f>SUM(C166:C167)</f>
        <v>0</v>
      </c>
      <c r="D165" s="59">
        <f aca="true" t="shared" si="1" ref="D165:D221">C165/$C$99</f>
        <v>0</v>
      </c>
      <c r="E165" s="58"/>
    </row>
    <row r="166" spans="1:5" ht="11.25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ht="11.25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ht="11.25">
      <c r="A168" s="56">
        <v>5330</v>
      </c>
      <c r="B168" s="53" t="s">
        <v>344</v>
      </c>
      <c r="C168" s="57">
        <f>SUM(C169:C170)</f>
        <v>4926000.46</v>
      </c>
      <c r="D168" s="59">
        <f t="shared" si="1"/>
        <v>0.01968269901551389</v>
      </c>
      <c r="E168" s="58"/>
    </row>
    <row r="169" spans="1:5" ht="11.25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ht="11.25">
      <c r="A170" s="56">
        <v>5332</v>
      </c>
      <c r="B170" s="53" t="s">
        <v>432</v>
      </c>
      <c r="C170" s="57">
        <v>4926000.46</v>
      </c>
      <c r="D170" s="59">
        <f t="shared" si="1"/>
        <v>0.01968269901551389</v>
      </c>
      <c r="E170" s="58"/>
    </row>
    <row r="171" spans="1:5" ht="11.25">
      <c r="A171" s="56">
        <v>5400</v>
      </c>
      <c r="B171" s="53" t="s">
        <v>433</v>
      </c>
      <c r="C171" s="57">
        <f>C172+C175+C178+C181+C183</f>
        <v>205426.67</v>
      </c>
      <c r="D171" s="59">
        <f t="shared" si="1"/>
        <v>0.0008208182983745188</v>
      </c>
      <c r="E171" s="58"/>
    </row>
    <row r="172" spans="1:5" ht="11.25">
      <c r="A172" s="56">
        <v>5410</v>
      </c>
      <c r="B172" s="53" t="s">
        <v>434</v>
      </c>
      <c r="C172" s="57">
        <f>SUM(C173:C174)</f>
        <v>205426.67</v>
      </c>
      <c r="D172" s="59">
        <f t="shared" si="1"/>
        <v>0.0008208182983745188</v>
      </c>
      <c r="E172" s="58"/>
    </row>
    <row r="173" spans="1:5" ht="11.25">
      <c r="A173" s="56">
        <v>5411</v>
      </c>
      <c r="B173" s="53" t="s">
        <v>435</v>
      </c>
      <c r="C173" s="57">
        <v>205426.67</v>
      </c>
      <c r="D173" s="59">
        <f t="shared" si="1"/>
        <v>0.0008208182983745188</v>
      </c>
      <c r="E173" s="58"/>
    </row>
    <row r="174" spans="1:5" ht="11.25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ht="11.25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ht="11.25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ht="11.25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ht="11.25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ht="11.25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ht="11.25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ht="11.25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ht="11.25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ht="11.25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ht="11.25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ht="11.25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ht="11.25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ht="11.25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ht="11.25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ht="11.25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ht="11.25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ht="11.25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ht="11.25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ht="11.25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ht="11.25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ht="11.25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ht="11.25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ht="11.25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ht="11.25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ht="11.25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ht="11.25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ht="11.25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ht="11.25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ht="11.25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ht="11.25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ht="11.25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ht="11.25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ht="11.25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ht="11.25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ht="11.25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ht="11.25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ht="11.25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ht="11.25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ht="11.25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ht="11.25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ht="11.25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ht="11.25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ht="11.25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ht="11.25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ht="11.25">
      <c r="A219" s="56">
        <v>5600</v>
      </c>
      <c r="B219" s="53" t="s">
        <v>80</v>
      </c>
      <c r="C219" s="57">
        <f>C220+C221</f>
        <v>67880974.34</v>
      </c>
      <c r="D219" s="59">
        <f t="shared" si="1"/>
        <v>0.27123034146327335</v>
      </c>
      <c r="E219" s="58"/>
    </row>
    <row r="220" spans="1:5" ht="11.25">
      <c r="A220" s="56">
        <v>5610</v>
      </c>
      <c r="B220" s="53" t="s">
        <v>474</v>
      </c>
      <c r="C220" s="57">
        <f>C221</f>
        <v>33940487.17</v>
      </c>
      <c r="D220" s="59">
        <f t="shared" si="1"/>
        <v>0.13561517073163668</v>
      </c>
      <c r="E220" s="58"/>
    </row>
    <row r="221" spans="1:5" ht="11.25">
      <c r="A221" s="56">
        <v>5611</v>
      </c>
      <c r="B221" s="53" t="s">
        <v>475</v>
      </c>
      <c r="C221" s="57">
        <v>33940487.17</v>
      </c>
      <c r="D221" s="59">
        <f t="shared" si="1"/>
        <v>0.13561517073163668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1.25">
      <c r="B1" s="121"/>
    </row>
    <row r="2" spans="1:2" ht="15" customHeight="1">
      <c r="A2" s="108" t="s">
        <v>191</v>
      </c>
      <c r="B2" s="109" t="s">
        <v>51</v>
      </c>
    </row>
    <row r="3" spans="1:2" ht="11.25">
      <c r="A3" s="15"/>
      <c r="B3" s="122"/>
    </row>
    <row r="4" spans="1:2" ht="13.5" customHeight="1">
      <c r="A4" s="123" t="s">
        <v>594</v>
      </c>
      <c r="B4" s="113" t="s">
        <v>79</v>
      </c>
    </row>
    <row r="5" spans="1:2" ht="13.5" customHeight="1">
      <c r="A5" s="114"/>
      <c r="B5" s="113" t="s">
        <v>52</v>
      </c>
    </row>
    <row r="6" spans="1:2" ht="13.5" customHeight="1">
      <c r="A6" s="114"/>
      <c r="B6" s="113" t="s">
        <v>149</v>
      </c>
    </row>
    <row r="7" spans="1:2" ht="13.5" customHeight="1">
      <c r="A7" s="114"/>
      <c r="B7" s="113" t="s">
        <v>64</v>
      </c>
    </row>
    <row r="8" ht="11.25">
      <c r="A8" s="114"/>
    </row>
    <row r="9" spans="1:2" ht="11.25">
      <c r="A9" s="123" t="s">
        <v>595</v>
      </c>
      <c r="B9" s="115" t="s">
        <v>151</v>
      </c>
    </row>
    <row r="10" spans="1:2" ht="15" customHeight="1">
      <c r="A10" s="114"/>
      <c r="B10" s="124" t="s">
        <v>64</v>
      </c>
    </row>
    <row r="11" ht="11.25">
      <c r="A11" s="114"/>
    </row>
    <row r="12" spans="1:2" ht="11.25">
      <c r="A12" s="123" t="s">
        <v>597</v>
      </c>
      <c r="B12" s="115" t="s">
        <v>151</v>
      </c>
    </row>
    <row r="13" spans="1:2" ht="22.5">
      <c r="A13" s="114"/>
      <c r="B13" s="115" t="s">
        <v>71</v>
      </c>
    </row>
    <row r="14" spans="1:2" ht="11.25">
      <c r="A14" s="114"/>
      <c r="B14" s="124" t="s">
        <v>64</v>
      </c>
    </row>
    <row r="15" ht="11.25">
      <c r="A15" s="114"/>
    </row>
    <row r="16" ht="11.25">
      <c r="A16" s="114"/>
    </row>
    <row r="17" spans="1:2" ht="15" customHeight="1">
      <c r="A17" s="123" t="s">
        <v>598</v>
      </c>
      <c r="B17" s="117" t="s">
        <v>72</v>
      </c>
    </row>
    <row r="18" spans="1:2" ht="15" customHeight="1">
      <c r="A18" s="15"/>
      <c r="B18" s="117" t="s">
        <v>73</v>
      </c>
    </row>
    <row r="19" ht="11.25">
      <c r="A19" s="15"/>
    </row>
    <row r="20" ht="11.25">
      <c r="A20" s="15"/>
    </row>
    <row r="21" ht="11.25">
      <c r="A21" s="15"/>
    </row>
    <row r="22" ht="11.25">
      <c r="A22" s="15"/>
    </row>
    <row r="23" ht="11.25">
      <c r="A23" s="15"/>
    </row>
    <row r="24" ht="11.25">
      <c r="A24" s="15"/>
    </row>
    <row r="25" ht="11.25">
      <c r="A25" s="15"/>
    </row>
    <row r="26" ht="11.25">
      <c r="A26" s="15"/>
    </row>
    <row r="27" ht="11.25">
      <c r="A27" s="15"/>
    </row>
    <row r="28" ht="11.25">
      <c r="A28" s="15"/>
    </row>
    <row r="29" ht="11.25">
      <c r="A29" s="15"/>
    </row>
    <row r="30" ht="11.25">
      <c r="A30" s="15"/>
    </row>
    <row r="31" ht="11.25">
      <c r="A31" s="15"/>
    </row>
    <row r="32" ht="11.25">
      <c r="A32" s="15"/>
    </row>
    <row r="33" ht="11.25">
      <c r="A33" s="15"/>
    </row>
    <row r="34" ht="11.25">
      <c r="A34" s="15"/>
    </row>
    <row r="35" ht="11.25">
      <c r="A35" s="15"/>
    </row>
    <row r="36" ht="11.25">
      <c r="A36" s="15"/>
    </row>
    <row r="37" ht="11.25">
      <c r="A37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31" customWidth="1"/>
    <col min="2" max="2" width="48.140625" style="31" customWidth="1"/>
    <col min="3" max="3" width="22.8515625" style="31" customWidth="1"/>
    <col min="4" max="5" width="16.7109375" style="31" customWidth="1"/>
    <col min="6" max="16384" width="9.140625" style="31" customWidth="1"/>
  </cols>
  <sheetData>
    <row r="1" spans="1:5" ht="18.75" customHeight="1">
      <c r="A1" s="150" t="s">
        <v>626</v>
      </c>
      <c r="B1" s="150"/>
      <c r="C1" s="150"/>
      <c r="D1" s="29" t="s">
        <v>197</v>
      </c>
      <c r="E1" s="30">
        <v>2020</v>
      </c>
    </row>
    <row r="2" spans="1:5" ht="18.75" customHeight="1">
      <c r="A2" s="150" t="s">
        <v>476</v>
      </c>
      <c r="B2" s="150"/>
      <c r="C2" s="150"/>
      <c r="D2" s="29" t="s">
        <v>199</v>
      </c>
      <c r="E2" s="30" t="str">
        <f>ESF!H2</f>
        <v>Trimestral</v>
      </c>
    </row>
    <row r="3" spans="1:5" ht="18.75" customHeight="1">
      <c r="A3" s="150" t="s">
        <v>627</v>
      </c>
      <c r="B3" s="150"/>
      <c r="C3" s="150"/>
      <c r="D3" s="29" t="s">
        <v>201</v>
      </c>
      <c r="E3" s="30">
        <v>3</v>
      </c>
    </row>
    <row r="5" spans="1:5" ht="11.25">
      <c r="A5" s="32" t="s">
        <v>202</v>
      </c>
      <c r="B5" s="33"/>
      <c r="C5" s="33"/>
      <c r="D5" s="33"/>
      <c r="E5" s="33"/>
    </row>
    <row r="6" spans="1:5" ht="11.25">
      <c r="A6" s="33" t="s">
        <v>175</v>
      </c>
      <c r="B6" s="33"/>
      <c r="C6" s="33"/>
      <c r="D6" s="33"/>
      <c r="E6" s="33"/>
    </row>
    <row r="7" spans="1:5" ht="11.25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3" ht="11.25">
      <c r="A8" s="35">
        <v>3110</v>
      </c>
      <c r="B8" s="31" t="s">
        <v>343</v>
      </c>
      <c r="C8" s="36">
        <v>28565905.77</v>
      </c>
    </row>
    <row r="9" spans="1:3" ht="11.25">
      <c r="A9" s="35">
        <v>3120</v>
      </c>
      <c r="B9" s="31" t="s">
        <v>477</v>
      </c>
      <c r="C9" s="36">
        <v>1516620</v>
      </c>
    </row>
    <row r="10" spans="1:3" ht="11.25">
      <c r="A10" s="35">
        <v>3130</v>
      </c>
      <c r="B10" s="31" t="s">
        <v>478</v>
      </c>
      <c r="C10" s="36">
        <v>1019436.09</v>
      </c>
    </row>
    <row r="12" spans="1:5" ht="11.25">
      <c r="A12" s="33" t="s">
        <v>177</v>
      </c>
      <c r="B12" s="33"/>
      <c r="C12" s="33"/>
      <c r="D12" s="33"/>
      <c r="E12" s="33"/>
    </row>
    <row r="13" spans="1:5" ht="11.25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3" ht="11.25">
      <c r="A14" s="35">
        <v>3210</v>
      </c>
      <c r="B14" s="31" t="s">
        <v>480</v>
      </c>
      <c r="C14" s="36">
        <v>71869847.51</v>
      </c>
    </row>
    <row r="15" spans="1:3" ht="11.25">
      <c r="A15" s="35">
        <v>3220</v>
      </c>
      <c r="B15" s="31" t="s">
        <v>481</v>
      </c>
      <c r="C15" s="36">
        <v>483461410.85</v>
      </c>
    </row>
    <row r="16" spans="1:3" ht="11.25">
      <c r="A16" s="35">
        <v>3230</v>
      </c>
      <c r="B16" s="31" t="s">
        <v>482</v>
      </c>
      <c r="C16" s="36">
        <f>SUM(C17:C20)</f>
        <v>0</v>
      </c>
    </row>
    <row r="17" spans="1:3" ht="11.25">
      <c r="A17" s="35">
        <v>3231</v>
      </c>
      <c r="B17" s="31" t="s">
        <v>483</v>
      </c>
      <c r="C17" s="36">
        <v>0</v>
      </c>
    </row>
    <row r="18" spans="1:3" ht="11.25">
      <c r="A18" s="35">
        <v>3232</v>
      </c>
      <c r="B18" s="31" t="s">
        <v>484</v>
      </c>
      <c r="C18" s="36">
        <v>0</v>
      </c>
    </row>
    <row r="19" spans="1:3" ht="11.25">
      <c r="A19" s="35">
        <v>3233</v>
      </c>
      <c r="B19" s="31" t="s">
        <v>485</v>
      </c>
      <c r="C19" s="36">
        <v>0</v>
      </c>
    </row>
    <row r="20" spans="1:3" ht="11.25">
      <c r="A20" s="35">
        <v>3239</v>
      </c>
      <c r="B20" s="31" t="s">
        <v>486</v>
      </c>
      <c r="C20" s="36">
        <v>0</v>
      </c>
    </row>
    <row r="21" spans="1:3" ht="11.25">
      <c r="A21" s="35">
        <v>3240</v>
      </c>
      <c r="B21" s="31" t="s">
        <v>487</v>
      </c>
      <c r="C21" s="36">
        <f>SUM(C22:C24)</f>
        <v>0</v>
      </c>
    </row>
    <row r="22" spans="1:3" ht="11.25">
      <c r="A22" s="35">
        <v>3241</v>
      </c>
      <c r="B22" s="31" t="s">
        <v>488</v>
      </c>
      <c r="C22" s="36">
        <v>0</v>
      </c>
    </row>
    <row r="23" spans="1:3" ht="11.25">
      <c r="A23" s="35">
        <v>3242</v>
      </c>
      <c r="B23" s="31" t="s">
        <v>489</v>
      </c>
      <c r="C23" s="36">
        <v>0</v>
      </c>
    </row>
    <row r="24" spans="1:3" ht="11.25">
      <c r="A24" s="35">
        <v>3243</v>
      </c>
      <c r="B24" s="31" t="s">
        <v>490</v>
      </c>
      <c r="C24" s="36">
        <v>0</v>
      </c>
    </row>
    <row r="25" spans="1:3" ht="11.25">
      <c r="A25" s="35">
        <v>3250</v>
      </c>
      <c r="B25" s="31" t="s">
        <v>491</v>
      </c>
      <c r="C25" s="36">
        <f>SUM(C26:C27)</f>
        <v>6118149.65</v>
      </c>
    </row>
    <row r="26" spans="1:3" ht="11.25">
      <c r="A26" s="35">
        <v>3251</v>
      </c>
      <c r="B26" s="31" t="s">
        <v>492</v>
      </c>
      <c r="C26" s="36">
        <v>0</v>
      </c>
    </row>
    <row r="27" spans="1:3" ht="11.25">
      <c r="A27" s="35">
        <v>3252</v>
      </c>
      <c r="B27" s="31" t="s">
        <v>493</v>
      </c>
      <c r="C27" s="36">
        <v>6118149.65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8" t="s">
        <v>191</v>
      </c>
      <c r="B2" s="109" t="s">
        <v>51</v>
      </c>
    </row>
    <row r="4" spans="1:2" ht="15" customHeight="1">
      <c r="A4" s="123" t="s">
        <v>23</v>
      </c>
      <c r="B4" s="113" t="s">
        <v>79</v>
      </c>
    </row>
    <row r="5" spans="1:2" ht="15" customHeight="1">
      <c r="A5" s="123" t="s">
        <v>25</v>
      </c>
      <c r="B5" s="113" t="s">
        <v>52</v>
      </c>
    </row>
    <row r="6" ht="15" customHeight="1">
      <c r="B6" s="113" t="s">
        <v>176</v>
      </c>
    </row>
    <row r="7" ht="15" customHeight="1">
      <c r="B7" s="113" t="s">
        <v>74</v>
      </c>
    </row>
    <row r="8" ht="15" customHeight="1">
      <c r="B8" s="113" t="s">
        <v>75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="60" zoomScalePageLayoutView="0" workbookViewId="0" topLeftCell="A1">
      <selection activeCell="J39" sqref="J39"/>
    </sheetView>
  </sheetViews>
  <sheetFormatPr defaultColWidth="9.140625" defaultRowHeight="15"/>
  <cols>
    <col min="1" max="1" width="10.00390625" style="31" customWidth="1"/>
    <col min="2" max="2" width="63.421875" style="31" bestFit="1" customWidth="1"/>
    <col min="3" max="3" width="15.28125" style="31" bestFit="1" customWidth="1"/>
    <col min="4" max="4" width="16.421875" style="31" bestFit="1" customWidth="1"/>
    <col min="5" max="5" width="19.140625" style="31" customWidth="1"/>
    <col min="6" max="16384" width="9.140625" style="31" customWidth="1"/>
  </cols>
  <sheetData>
    <row r="1" spans="1:5" s="37" customFormat="1" ht="18.75" customHeight="1">
      <c r="A1" s="150" t="s">
        <v>626</v>
      </c>
      <c r="B1" s="150"/>
      <c r="C1" s="150"/>
      <c r="D1" s="29" t="s">
        <v>197</v>
      </c>
      <c r="E1" s="30">
        <v>2020</v>
      </c>
    </row>
    <row r="2" spans="1:5" s="37" customFormat="1" ht="18.75" customHeight="1">
      <c r="A2" s="150" t="s">
        <v>494</v>
      </c>
      <c r="B2" s="150"/>
      <c r="C2" s="150"/>
      <c r="D2" s="29" t="s">
        <v>199</v>
      </c>
      <c r="E2" s="30" t="str">
        <f>ESF!H2</f>
        <v>Trimestral</v>
      </c>
    </row>
    <row r="3" spans="1:5" s="37" customFormat="1" ht="18.75" customHeight="1">
      <c r="A3" s="150" t="s">
        <v>627</v>
      </c>
      <c r="B3" s="150"/>
      <c r="C3" s="150"/>
      <c r="D3" s="29" t="s">
        <v>201</v>
      </c>
      <c r="E3" s="30">
        <v>3</v>
      </c>
    </row>
    <row r="4" spans="1:5" ht="11.25">
      <c r="A4" s="32" t="s">
        <v>202</v>
      </c>
      <c r="B4" s="33"/>
      <c r="C4" s="33"/>
      <c r="D4" s="33"/>
      <c r="E4" s="33"/>
    </row>
    <row r="6" spans="1:5" ht="11.25">
      <c r="A6" s="33" t="s">
        <v>178</v>
      </c>
      <c r="B6" s="33"/>
      <c r="C6" s="33"/>
      <c r="D6" s="33"/>
      <c r="E6" s="33"/>
    </row>
    <row r="7" spans="1:5" ht="11.25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4" ht="11.25">
      <c r="A8" s="35">
        <v>1111</v>
      </c>
      <c r="B8" s="31" t="s">
        <v>495</v>
      </c>
      <c r="C8" s="36">
        <v>0</v>
      </c>
      <c r="D8" s="36">
        <v>0</v>
      </c>
    </row>
    <row r="9" spans="1:4" ht="11.25">
      <c r="A9" s="35">
        <v>1112</v>
      </c>
      <c r="B9" s="31" t="s">
        <v>496</v>
      </c>
      <c r="C9" s="36">
        <v>89594122.61</v>
      </c>
      <c r="D9" s="36">
        <v>60470510.01</v>
      </c>
    </row>
    <row r="10" spans="1:4" ht="11.25">
      <c r="A10" s="35">
        <v>1113</v>
      </c>
      <c r="B10" s="31" t="s">
        <v>497</v>
      </c>
      <c r="C10" s="36">
        <v>0</v>
      </c>
      <c r="D10" s="36">
        <v>0</v>
      </c>
    </row>
    <row r="11" spans="1:4" ht="11.25">
      <c r="A11" s="35">
        <v>1114</v>
      </c>
      <c r="B11" s="31" t="s">
        <v>203</v>
      </c>
      <c r="C11" s="36">
        <v>1000140.31</v>
      </c>
      <c r="D11" s="36">
        <v>1000140.31</v>
      </c>
    </row>
    <row r="12" spans="1:4" ht="11.25">
      <c r="A12" s="35">
        <v>1115</v>
      </c>
      <c r="B12" s="31" t="s">
        <v>204</v>
      </c>
      <c r="C12" s="36">
        <v>720045.29</v>
      </c>
      <c r="D12" s="36">
        <v>720045.29</v>
      </c>
    </row>
    <row r="13" spans="1:4" ht="11.25">
      <c r="A13" s="35">
        <v>1116</v>
      </c>
      <c r="B13" s="31" t="s">
        <v>498</v>
      </c>
      <c r="C13" s="36">
        <v>0</v>
      </c>
      <c r="D13" s="36">
        <v>0</v>
      </c>
    </row>
    <row r="14" spans="1:4" ht="11.25">
      <c r="A14" s="35">
        <v>1119</v>
      </c>
      <c r="B14" s="31" t="s">
        <v>499</v>
      </c>
      <c r="C14" s="36">
        <v>0</v>
      </c>
      <c r="D14" s="36">
        <v>0</v>
      </c>
    </row>
    <row r="15" spans="1:4" ht="11.25">
      <c r="A15" s="35">
        <v>1110</v>
      </c>
      <c r="B15" s="31" t="s">
        <v>500</v>
      </c>
      <c r="C15" s="36">
        <f>SUM(C8:C14)</f>
        <v>91314308.21000001</v>
      </c>
      <c r="D15" s="36">
        <f>SUM(D8:D14)</f>
        <v>62190695.61</v>
      </c>
    </row>
    <row r="18" spans="1:5" ht="11.25">
      <c r="A18" s="33" t="s">
        <v>179</v>
      </c>
      <c r="B18" s="33"/>
      <c r="C18" s="33"/>
      <c r="D18" s="33"/>
      <c r="E18" s="33"/>
    </row>
    <row r="19" spans="1:5" ht="11.25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3" ht="11.25">
      <c r="A20" s="35">
        <v>1230</v>
      </c>
      <c r="B20" s="31" t="s">
        <v>236</v>
      </c>
      <c r="C20" s="36">
        <f>SUM(C21:C27)</f>
        <v>410288929.96</v>
      </c>
    </row>
    <row r="21" spans="1:3" ht="11.25">
      <c r="A21" s="35">
        <v>1231</v>
      </c>
      <c r="B21" s="31" t="s">
        <v>237</v>
      </c>
      <c r="C21" s="36">
        <v>12257890.67</v>
      </c>
    </row>
    <row r="22" spans="1:3" ht="11.25">
      <c r="A22" s="35">
        <v>1232</v>
      </c>
      <c r="B22" s="31" t="s">
        <v>238</v>
      </c>
      <c r="C22" s="36">
        <v>0</v>
      </c>
    </row>
    <row r="23" spans="1:3" ht="11.25">
      <c r="A23" s="35">
        <v>1233</v>
      </c>
      <c r="B23" s="31" t="s">
        <v>239</v>
      </c>
      <c r="C23" s="36">
        <v>0</v>
      </c>
    </row>
    <row r="24" spans="1:3" ht="11.25">
      <c r="A24" s="35">
        <v>1234</v>
      </c>
      <c r="B24" s="31" t="s">
        <v>240</v>
      </c>
      <c r="C24" s="36">
        <v>705000</v>
      </c>
    </row>
    <row r="25" spans="1:3" ht="11.25">
      <c r="A25" s="35">
        <v>1235</v>
      </c>
      <c r="B25" s="31" t="s">
        <v>241</v>
      </c>
      <c r="C25" s="36">
        <v>191848428.06</v>
      </c>
    </row>
    <row r="26" spans="1:3" ht="11.25">
      <c r="A26" s="35">
        <v>1236</v>
      </c>
      <c r="B26" s="31" t="s">
        <v>242</v>
      </c>
      <c r="C26" s="36">
        <v>205477611.23</v>
      </c>
    </row>
    <row r="27" spans="1:3" ht="11.25">
      <c r="A27" s="35">
        <v>1239</v>
      </c>
      <c r="B27" s="31" t="s">
        <v>243</v>
      </c>
      <c r="C27" s="36">
        <v>0</v>
      </c>
    </row>
    <row r="28" spans="1:3" ht="11.25">
      <c r="A28" s="35">
        <v>1240</v>
      </c>
      <c r="B28" s="31" t="s">
        <v>244</v>
      </c>
      <c r="C28" s="36">
        <f>SUM(C29:C36)</f>
        <v>81006112.14999999</v>
      </c>
    </row>
    <row r="29" spans="1:3" ht="11.25">
      <c r="A29" s="35">
        <v>1241</v>
      </c>
      <c r="B29" s="31" t="s">
        <v>245</v>
      </c>
      <c r="C29" s="36">
        <v>16774876.56</v>
      </c>
    </row>
    <row r="30" spans="1:3" ht="11.25">
      <c r="A30" s="35">
        <v>1242</v>
      </c>
      <c r="B30" s="31" t="s">
        <v>246</v>
      </c>
      <c r="C30" s="36">
        <v>4166529.46</v>
      </c>
    </row>
    <row r="31" spans="1:3" ht="11.25">
      <c r="A31" s="35">
        <v>1243</v>
      </c>
      <c r="B31" s="31" t="s">
        <v>247</v>
      </c>
      <c r="C31" s="36">
        <v>95903.13</v>
      </c>
    </row>
    <row r="32" spans="1:3" ht="11.25">
      <c r="A32" s="35">
        <v>1244</v>
      </c>
      <c r="B32" s="31" t="s">
        <v>248</v>
      </c>
      <c r="C32" s="36">
        <v>49872104.36</v>
      </c>
    </row>
    <row r="33" spans="1:3" ht="11.25">
      <c r="A33" s="35">
        <v>1245</v>
      </c>
      <c r="B33" s="31" t="s">
        <v>249</v>
      </c>
      <c r="C33" s="36">
        <v>5533326.04</v>
      </c>
    </row>
    <row r="34" spans="1:3" ht="11.25">
      <c r="A34" s="35">
        <v>1246</v>
      </c>
      <c r="B34" s="31" t="s">
        <v>250</v>
      </c>
      <c r="C34" s="36">
        <v>4414188.6</v>
      </c>
    </row>
    <row r="35" spans="1:3" ht="11.25">
      <c r="A35" s="35">
        <v>1247</v>
      </c>
      <c r="B35" s="31" t="s">
        <v>251</v>
      </c>
      <c r="C35" s="36">
        <v>0</v>
      </c>
    </row>
    <row r="36" spans="1:3" ht="11.25">
      <c r="A36" s="35">
        <v>1248</v>
      </c>
      <c r="B36" s="31" t="s">
        <v>252</v>
      </c>
      <c r="C36" s="36">
        <v>149184</v>
      </c>
    </row>
    <row r="37" spans="1:3" ht="11.25">
      <c r="A37" s="35">
        <v>1250</v>
      </c>
      <c r="B37" s="31" t="s">
        <v>254</v>
      </c>
      <c r="C37" s="36">
        <f>SUM(C38:C42)</f>
        <v>437430.75</v>
      </c>
    </row>
    <row r="38" spans="1:3" ht="11.25">
      <c r="A38" s="35">
        <v>1251</v>
      </c>
      <c r="B38" s="31" t="s">
        <v>255</v>
      </c>
      <c r="C38" s="36">
        <v>7354.41</v>
      </c>
    </row>
    <row r="39" spans="1:3" ht="11.25">
      <c r="A39" s="35">
        <v>1252</v>
      </c>
      <c r="B39" s="31" t="s">
        <v>256</v>
      </c>
      <c r="C39" s="36">
        <v>0</v>
      </c>
    </row>
    <row r="40" spans="1:3" ht="11.25">
      <c r="A40" s="35">
        <v>1253</v>
      </c>
      <c r="B40" s="31" t="s">
        <v>257</v>
      </c>
      <c r="C40" s="36">
        <v>0</v>
      </c>
    </row>
    <row r="41" spans="1:3" ht="11.25">
      <c r="A41" s="35">
        <v>1254</v>
      </c>
      <c r="B41" s="31" t="s">
        <v>258</v>
      </c>
      <c r="C41" s="36">
        <v>430076.34</v>
      </c>
    </row>
    <row r="42" spans="1:3" ht="11.25">
      <c r="A42" s="35">
        <v>1259</v>
      </c>
      <c r="B42" s="31" t="s">
        <v>259</v>
      </c>
      <c r="C42" s="36">
        <v>0</v>
      </c>
    </row>
    <row r="44" spans="1:5" ht="11.25">
      <c r="A44" s="33" t="s">
        <v>187</v>
      </c>
      <c r="B44" s="33"/>
      <c r="C44" s="33"/>
      <c r="D44" s="33"/>
      <c r="E44" s="33"/>
    </row>
    <row r="45" spans="1:5" ht="11.25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4" ht="11.25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4" ht="11.25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4" ht="11.25">
      <c r="A48" s="35">
        <v>5511</v>
      </c>
      <c r="B48" s="31" t="s">
        <v>449</v>
      </c>
      <c r="C48" s="36">
        <v>0</v>
      </c>
      <c r="D48" s="36">
        <v>0</v>
      </c>
    </row>
    <row r="49" spans="1:4" ht="11.25">
      <c r="A49" s="35">
        <v>5512</v>
      </c>
      <c r="B49" s="31" t="s">
        <v>450</v>
      </c>
      <c r="C49" s="36">
        <v>0</v>
      </c>
      <c r="D49" s="36">
        <v>0</v>
      </c>
    </row>
    <row r="50" spans="1:4" ht="11.25">
      <c r="A50" s="35">
        <v>5513</v>
      </c>
      <c r="B50" s="31" t="s">
        <v>451</v>
      </c>
      <c r="C50" s="36">
        <v>0</v>
      </c>
      <c r="D50" s="36">
        <v>0</v>
      </c>
    </row>
    <row r="51" spans="1:4" ht="11.25">
      <c r="A51" s="35">
        <v>5514</v>
      </c>
      <c r="B51" s="31" t="s">
        <v>452</v>
      </c>
      <c r="C51" s="36">
        <v>0</v>
      </c>
      <c r="D51" s="36">
        <v>0</v>
      </c>
    </row>
    <row r="52" spans="1:4" ht="11.25">
      <c r="A52" s="35">
        <v>5515</v>
      </c>
      <c r="B52" s="31" t="s">
        <v>453</v>
      </c>
      <c r="C52" s="36">
        <v>0</v>
      </c>
      <c r="D52" s="36">
        <v>0</v>
      </c>
    </row>
    <row r="53" spans="1:4" ht="11.25">
      <c r="A53" s="35">
        <v>5516</v>
      </c>
      <c r="B53" s="31" t="s">
        <v>454</v>
      </c>
      <c r="C53" s="36">
        <v>0</v>
      </c>
      <c r="D53" s="36">
        <v>0</v>
      </c>
    </row>
    <row r="54" spans="1:4" ht="11.25">
      <c r="A54" s="35">
        <v>5517</v>
      </c>
      <c r="B54" s="31" t="s">
        <v>455</v>
      </c>
      <c r="C54" s="36">
        <v>0</v>
      </c>
      <c r="D54" s="36">
        <v>0</v>
      </c>
    </row>
    <row r="55" spans="1:4" ht="11.25">
      <c r="A55" s="35">
        <v>5518</v>
      </c>
      <c r="B55" s="31" t="s">
        <v>82</v>
      </c>
      <c r="C55" s="36">
        <v>0</v>
      </c>
      <c r="D55" s="36">
        <v>0</v>
      </c>
    </row>
    <row r="56" spans="1:4" ht="11.25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ht="11.25">
      <c r="A57" s="35">
        <v>5521</v>
      </c>
      <c r="B57" s="31" t="s">
        <v>456</v>
      </c>
      <c r="C57" s="36">
        <v>0</v>
      </c>
      <c r="D57" s="36">
        <v>0</v>
      </c>
    </row>
    <row r="58" spans="1:4" ht="11.25">
      <c r="A58" s="35">
        <v>5522</v>
      </c>
      <c r="B58" s="31" t="s">
        <v>457</v>
      </c>
      <c r="C58" s="36">
        <v>0</v>
      </c>
      <c r="D58" s="36">
        <v>0</v>
      </c>
    </row>
    <row r="59" spans="1:4" ht="11.25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ht="11.25">
      <c r="A60" s="35">
        <v>5531</v>
      </c>
      <c r="B60" s="31" t="s">
        <v>459</v>
      </c>
      <c r="C60" s="36">
        <v>0</v>
      </c>
      <c r="D60" s="36">
        <v>0</v>
      </c>
    </row>
    <row r="61" spans="1:4" ht="11.25">
      <c r="A61" s="35">
        <v>5532</v>
      </c>
      <c r="B61" s="31" t="s">
        <v>460</v>
      </c>
      <c r="C61" s="36">
        <v>0</v>
      </c>
      <c r="D61" s="36">
        <v>0</v>
      </c>
    </row>
    <row r="62" spans="1:4" ht="11.25">
      <c r="A62" s="35">
        <v>5533</v>
      </c>
      <c r="B62" s="31" t="s">
        <v>461</v>
      </c>
      <c r="C62" s="36">
        <v>0</v>
      </c>
      <c r="D62" s="36">
        <v>0</v>
      </c>
    </row>
    <row r="63" spans="1:4" ht="11.25">
      <c r="A63" s="35">
        <v>5534</v>
      </c>
      <c r="B63" s="31" t="s">
        <v>462</v>
      </c>
      <c r="C63" s="36">
        <v>0</v>
      </c>
      <c r="D63" s="36">
        <v>0</v>
      </c>
    </row>
    <row r="64" spans="1:4" ht="11.25">
      <c r="A64" s="35">
        <v>5535</v>
      </c>
      <c r="B64" s="31" t="s">
        <v>463</v>
      </c>
      <c r="C64" s="36">
        <v>0</v>
      </c>
      <c r="D64" s="36">
        <v>0</v>
      </c>
    </row>
    <row r="65" spans="1:4" ht="11.25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ht="11.25">
      <c r="A66" s="35">
        <v>5541</v>
      </c>
      <c r="B66" s="31" t="s">
        <v>464</v>
      </c>
      <c r="C66" s="36">
        <v>0</v>
      </c>
      <c r="D66" s="36">
        <v>0</v>
      </c>
    </row>
    <row r="67" spans="1:4" ht="11.25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ht="11.25">
      <c r="A68" s="35">
        <v>5551</v>
      </c>
      <c r="B68" s="31" t="s">
        <v>465</v>
      </c>
      <c r="C68" s="36">
        <v>0</v>
      </c>
      <c r="D68" s="36">
        <v>0</v>
      </c>
    </row>
    <row r="69" spans="1:4" ht="11.25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ht="11.25">
      <c r="A70" s="35">
        <v>5591</v>
      </c>
      <c r="B70" s="31" t="s">
        <v>467</v>
      </c>
      <c r="C70" s="36">
        <v>0</v>
      </c>
      <c r="D70" s="36">
        <v>0</v>
      </c>
    </row>
    <row r="71" spans="1:4" ht="11.25">
      <c r="A71" s="35">
        <v>5592</v>
      </c>
      <c r="B71" s="31" t="s">
        <v>468</v>
      </c>
      <c r="C71" s="36">
        <v>0</v>
      </c>
      <c r="D71" s="36">
        <v>0</v>
      </c>
    </row>
    <row r="72" spans="1:4" ht="11.25">
      <c r="A72" s="35">
        <v>5593</v>
      </c>
      <c r="B72" s="31" t="s">
        <v>469</v>
      </c>
      <c r="C72" s="36">
        <v>0</v>
      </c>
      <c r="D72" s="36">
        <v>0</v>
      </c>
    </row>
    <row r="73" spans="1:4" ht="11.25">
      <c r="A73" s="35">
        <v>5594</v>
      </c>
      <c r="B73" s="31" t="s">
        <v>470</v>
      </c>
      <c r="C73" s="36">
        <v>0</v>
      </c>
      <c r="D73" s="36">
        <v>0</v>
      </c>
    </row>
    <row r="74" spans="1:4" ht="11.25">
      <c r="A74" s="35">
        <v>5595</v>
      </c>
      <c r="B74" s="31" t="s">
        <v>471</v>
      </c>
      <c r="C74" s="36">
        <v>0</v>
      </c>
      <c r="D74" s="36">
        <v>0</v>
      </c>
    </row>
    <row r="75" spans="1:4" ht="11.25">
      <c r="A75" s="35">
        <v>5596</v>
      </c>
      <c r="B75" s="31" t="s">
        <v>364</v>
      </c>
      <c r="C75" s="36">
        <v>0</v>
      </c>
      <c r="D75" s="36">
        <v>0</v>
      </c>
    </row>
    <row r="76" spans="1:4" ht="11.25">
      <c r="A76" s="35">
        <v>5597</v>
      </c>
      <c r="B76" s="31" t="s">
        <v>472</v>
      </c>
      <c r="C76" s="36">
        <v>0</v>
      </c>
      <c r="D76" s="36">
        <v>0</v>
      </c>
    </row>
    <row r="77" spans="1:4" ht="11.25">
      <c r="A77" s="35">
        <v>5599</v>
      </c>
      <c r="B77" s="31" t="s">
        <v>473</v>
      </c>
      <c r="C77" s="36">
        <v>0</v>
      </c>
      <c r="D77" s="36">
        <v>0</v>
      </c>
    </row>
    <row r="78" spans="1:4" ht="11.25">
      <c r="A78" s="35">
        <v>5600</v>
      </c>
      <c r="B78" s="31" t="s">
        <v>80</v>
      </c>
      <c r="C78" s="36">
        <f>C79</f>
        <v>33060487.17</v>
      </c>
      <c r="D78" s="36">
        <f>SUM(D79:D80)</f>
        <v>33940487.17</v>
      </c>
    </row>
    <row r="79" spans="1:4" ht="11.25">
      <c r="A79" s="35">
        <v>5610</v>
      </c>
      <c r="B79" s="31" t="s">
        <v>474</v>
      </c>
      <c r="C79" s="36">
        <f>C80</f>
        <v>33060487.17</v>
      </c>
      <c r="D79" s="36">
        <v>0</v>
      </c>
    </row>
    <row r="80" spans="1:4" ht="11.25">
      <c r="A80" s="35">
        <v>5611</v>
      </c>
      <c r="B80" s="31" t="s">
        <v>475</v>
      </c>
      <c r="C80" s="36">
        <v>33060487.17</v>
      </c>
      <c r="D80" s="36">
        <v>33940487.17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2" sqref="A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8" t="s">
        <v>191</v>
      </c>
      <c r="B2" s="109" t="s">
        <v>51</v>
      </c>
    </row>
    <row r="3" ht="11.25">
      <c r="B3" s="122"/>
    </row>
    <row r="4" spans="1:2" ht="13.5" customHeight="1">
      <c r="A4" s="123" t="s">
        <v>27</v>
      </c>
      <c r="B4" s="113" t="s">
        <v>79</v>
      </c>
    </row>
    <row r="5" ht="13.5" customHeight="1">
      <c r="B5" s="113" t="s">
        <v>52</v>
      </c>
    </row>
    <row r="6" ht="13.5" customHeight="1">
      <c r="B6" s="113" t="s">
        <v>152</v>
      </c>
    </row>
    <row r="7" ht="13.5" customHeight="1">
      <c r="B7" s="113" t="s">
        <v>153</v>
      </c>
    </row>
    <row r="8" ht="13.5" customHeight="1"/>
    <row r="9" spans="1:2" ht="11.25">
      <c r="A9" s="123" t="s">
        <v>29</v>
      </c>
      <c r="B9" s="115" t="s">
        <v>615</v>
      </c>
    </row>
    <row r="10" ht="15" customHeight="1">
      <c r="B10" s="115" t="s">
        <v>76</v>
      </c>
    </row>
    <row r="11" ht="15" customHeight="1">
      <c r="B11" s="125" t="s">
        <v>196</v>
      </c>
    </row>
    <row r="12" ht="15" customHeight="1"/>
    <row r="13" spans="1:2" ht="11.25">
      <c r="A13" s="123" t="s">
        <v>77</v>
      </c>
      <c r="B13" s="113" t="s">
        <v>616</v>
      </c>
    </row>
    <row r="14" ht="15" customHeight="1">
      <c r="B14" s="113" t="s">
        <v>617</v>
      </c>
    </row>
    <row r="15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2020-10-31T18:18:02Z</cp:lastPrinted>
  <dcterms:created xsi:type="dcterms:W3CDTF">2012-12-11T20:36:24Z</dcterms:created>
  <dcterms:modified xsi:type="dcterms:W3CDTF">2020-10-31T18:18:13Z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