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85" activeTab="3"/>
  </bookViews>
  <sheets>
    <sheet name="COG" sheetId="1" r:id="rId1"/>
    <sheet name="CTG" sheetId="2" r:id="rId2"/>
    <sheet name="CA" sheetId="3" r:id="rId3"/>
    <sheet name="CFG" sheetId="4" r:id="rId4"/>
  </sheets>
  <definedNames/>
  <calcPr fullCalcOnLoad="1"/>
</workbook>
</file>

<file path=xl/sharedStrings.xml><?xml version="1.0" encoding="utf-8"?>
<sst xmlns="http://schemas.openxmlformats.org/spreadsheetml/2006/main" count="260" uniqueCount="181">
  <si>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</si>
  <si>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</si>
  <si>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</si>
  <si>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</si>
  <si>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</si>
  <si>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</si>
  <si>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</si>
  <si>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</si>
  <si>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</si>
  <si>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</si>
  <si>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</si>
  <si>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</si>
  <si>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</si>
  <si>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</si>
  <si>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</si>
  <si>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</si>
  <si>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</si>
  <si>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</si>
  <si>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</si>
  <si>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</si>
  <si>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</si>
  <si>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</si>
  <si>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</si>
  <si>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</si>
  <si>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</si>
  <si>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</si>
  <si>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</si>
  <si>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</si>
  <si>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</si>
  <si>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</si>
  <si>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</si>
  <si>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</si>
  <si>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</si>
  <si>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</si>
  <si>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</si>
  <si>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</si>
  <si>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</si>
  <si>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</si>
  <si>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</si>
  <si>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</si>
  <si>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</si>
  <si>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</si>
  <si>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</si>
  <si>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</si>
  <si>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</si>
  <si>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</si>
  <si>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</si>
  <si>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</si>
  <si>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</si>
  <si>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</si>
  <si>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</si>
  <si>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</si>
  <si>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</si>
  <si>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</si>
  <si>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</si>
  <si>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</si>
  <si>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</si>
  <si>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</si>
  <si>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</si>
  <si>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</si>
  <si>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</si>
  <si>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</si>
  <si>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</si>
  <si>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</si>
  <si>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</si>
  <si>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</si>
  <si>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</si>
  <si>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</si>
  <si>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</si>
  <si>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</si>
  <si>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</si>
  <si>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</si>
  <si>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</si>
  <si>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</si>
  <si>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</si>
  <si>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</si>
  <si>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</si>
  <si>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</si>
  <si>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</si>
  <si>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</si>
  <si>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</si>
  <si>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</si>
  <si>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</si>
  <si>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</si>
  <si>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</si>
  <si>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</si>
  <si>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</si>
  <si>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</si>
  <si>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</si>
  <si>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</si>
  <si>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</si>
  <si>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</si>
  <si>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</si>
  <si>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</si>
  <si>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</si>
  <si>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</si>
  <si>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</si>
  <si>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</si>
  <si>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</si>
  <si>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</si>
  <si>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</si>
  <si>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</si>
  <si>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</si>
  <si>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</si>
  <si>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</si>
  <si>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</si>
  <si>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</si>
  <si>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</si>
  <si>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</si>
  <si>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</si>
  <si>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</si>
  <si>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</si>
  <si>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</si>
  <si>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</si>
  <si>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</si>
  <si>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</si>
  <si>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</si>
  <si>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</si>
  <si>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</si>
  <si>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</si>
  <si>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</si>
  <si>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</si>
  <si>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</si>
  <si>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</si>
  <si>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</si>
  <si>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</si>
  <si>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</si>
  <si>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</si>
  <si>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SALVATIERRA, GTO.
ESTADO ANALÍTICO DEL EJERCICIO DEL PRESUPUESTO DE EGRESOS
Clasificación por Objeto del Gasto (Capítulo y Concepto)
Del 1 de Enero al AL 31 DE MARZO DEL 2020</t>
  </si>
  <si>
    <t>MUNICIPIO DE SALVATIERRA, GTO.
ESTADO ANALÍTICO DEL EJERCICIO DEL PRESUPUESTO DE EGRESOS
Clasificación Económica (por Tipo de Gasto)
Del 1 de Enero al AL 31 DE MARZO DEL 2020</t>
  </si>
  <si>
    <t>PRESIDENTE MUNICIPAL</t>
  </si>
  <si>
    <t>SINDICO</t>
  </si>
  <si>
    <t>REGIDORES</t>
  </si>
  <si>
    <t>PRESIDENCIA</t>
  </si>
  <si>
    <t>COMUNICACIÓN SOCIAL</t>
  </si>
  <si>
    <t>ATENCION AL MIGRANTE</t>
  </si>
  <si>
    <t>ATENCION CIUDADANA</t>
  </si>
  <si>
    <t>ATENCION DE LA JUVENTUD</t>
  </si>
  <si>
    <t>SECRETARIA DEL H. AYUNTAMIENTO</t>
  </si>
  <si>
    <t>FISCALES Y ALCOHOLES</t>
  </si>
  <si>
    <t>DIRECCION DE JURIDICO</t>
  </si>
  <si>
    <t>UNIDAD DE TRANSPARENCIA</t>
  </si>
  <si>
    <t>TESORERIA</t>
  </si>
  <si>
    <t>CATASTRO</t>
  </si>
  <si>
    <t>DIRECCION DE  INFORMATICA</t>
  </si>
  <si>
    <t>CONTRALORIA</t>
  </si>
  <si>
    <t>OBRAS PUBLICAS</t>
  </si>
  <si>
    <t>SERVICIOS PUBLICOS</t>
  </si>
  <si>
    <t>ALUMBRADO PUBLICO</t>
  </si>
  <si>
    <t>LIMPIA</t>
  </si>
  <si>
    <t>MERCADO</t>
  </si>
  <si>
    <t>PANTEONES</t>
  </si>
  <si>
    <t>PARQUES Y JARDINES</t>
  </si>
  <si>
    <t>RASTRO</t>
  </si>
  <si>
    <t>ADMINISTRACION PARQUE EL SABINAL</t>
  </si>
  <si>
    <t>DESARROLLO SOCIAL</t>
  </si>
  <si>
    <t>SALUD PUBLICA</t>
  </si>
  <si>
    <t>PLANEACION URBANA</t>
  </si>
  <si>
    <t>DESARRROLLO RURAL</t>
  </si>
  <si>
    <t>INSTITUTO DE LA MUJER</t>
  </si>
  <si>
    <t>SEGURIDAD PUBLICA</t>
  </si>
  <si>
    <t>DIRECCION DE MOVILIDAD</t>
  </si>
  <si>
    <t>PROTECCION CIVIL</t>
  </si>
  <si>
    <t>PROMOCION ECONOMICA</t>
  </si>
  <si>
    <t>COORDINACION DE TURISMO MUNICIPAL</t>
  </si>
  <si>
    <t>DESARROLLO URBANO Y MEDIO AMBIENTE</t>
  </si>
  <si>
    <t>FOMENTO DEPORTIVO</t>
  </si>
  <si>
    <t>EDUCACION</t>
  </si>
  <si>
    <t>OFICIALIA MAYOR</t>
  </si>
  <si>
    <t>CULTURA</t>
  </si>
  <si>
    <t>MUNICIPIO DE SALVATIERRA, GTO.
ESTADO ANALÍTICO DEL EJERCICIO DEL PRESUPUESTO DE EGRESOS
Clasificación Administrativa
Del 1 de Enero al AL 31 DE MARZO DEL 2020</t>
  </si>
  <si>
    <t>Gobierno (Federal/Estatal/Municipal) de MUNICIPIO DE SALVATIERRA, GTO.
Estado Analítico del Ejercicio del Presupuesto de Egresos
Clasificación Administrativa
Del 1 de Enero al AL 31 DE MARZO DEL 2020</t>
  </si>
  <si>
    <t>Sector Paraestatal del Gobierno (Federal/Estatal/Municipal) de MUNICIPIO DE SALVATIERRA, GTO.
Estado Analítico del Ejercicio del Presupuesto de Egresos
Clasificación Administrativa
Del 1 de Enero al AL 31 DE MARZO DEL 2020</t>
  </si>
  <si>
    <t>MUNICIPIO DE SALVATIERRA, GTO.
ESTADO ANALÍTICO DEL EJERCICIO DEL PRESUPUESTO DE EGRESOS
Clasificación Funcional (Finalidad y Función)
Del 1 de Enero al AL 31 DE MARZO DEL 2020</t>
  </si>
  <si>
    <t>“Bajo protesta de decir verdad declaramos que los Estados Financieros y sus notas, son razonablemente correctos y son responsabilidad del emisor”.</t>
  </si>
  <si>
    <t>Lic. Karla Alejandrina Lanuza Hernández</t>
  </si>
  <si>
    <t>Dr. Enrique Villagomez  Cortéz</t>
  </si>
  <si>
    <t>C.P. José Antonio López Medina</t>
  </si>
  <si>
    <t>Presidente Municipal</t>
  </si>
  <si>
    <t>Sindico Municipal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</si>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</sst>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4" fontId="4" fillId="33" borderId="12" xfId="59" applyNumberFormat="1" applyFont="1" applyFill="1" applyBorder="1" applyAlignment="1">
      <alignment horizontal="center" vertical="center" wrapText="1"/>
      <protection/>
    </xf>
    <xf numFmtId="0" fontId="4" fillId="33" borderId="12" xfId="59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0" fontId="3" fillId="0" borderId="18" xfId="59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59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3" fillId="0" borderId="14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4" fillId="0" borderId="2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0" xfId="58" applyFont="1" applyAlignment="1" applyProtection="1">
      <alignment vertical="top" wrapText="1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0" fontId="4" fillId="33" borderId="20" xfId="59" applyFont="1" applyFill="1" applyBorder="1" applyAlignment="1" applyProtection="1">
      <alignment horizontal="center" vertical="center" wrapText="1"/>
      <protection locked="0"/>
    </xf>
    <xf numFmtId="0" fontId="4" fillId="33" borderId="23" xfId="59" applyFont="1" applyFill="1" applyBorder="1" applyAlignment="1" applyProtection="1">
      <alignment horizontal="center" vertical="center" wrapText="1"/>
      <protection locked="0"/>
    </xf>
    <xf numFmtId="0" fontId="4" fillId="33" borderId="24" xfId="59" applyFont="1" applyFill="1" applyBorder="1" applyAlignment="1" applyProtection="1">
      <alignment horizontal="center" vertical="center" wrapText="1"/>
      <protection locked="0"/>
    </xf>
    <xf numFmtId="4" fontId="4" fillId="33" borderId="14" xfId="59" applyNumberFormat="1" applyFont="1" applyFill="1" applyBorder="1" applyAlignment="1">
      <alignment horizontal="center" vertical="center" wrapText="1"/>
      <protection/>
    </xf>
    <xf numFmtId="4" fontId="4" fillId="33" borderId="16" xfId="59" applyNumberFormat="1" applyFont="1" applyFill="1" applyBorder="1" applyAlignment="1">
      <alignment horizontal="center" vertical="center" wrapText="1"/>
      <protection/>
    </xf>
    <xf numFmtId="0" fontId="4" fillId="33" borderId="21" xfId="59" applyFont="1" applyFill="1" applyBorder="1" applyAlignment="1">
      <alignment horizontal="center" vertical="center"/>
      <protection/>
    </xf>
    <xf numFmtId="0" fontId="4" fillId="33" borderId="18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17" xfId="59" applyFont="1" applyFill="1" applyBorder="1" applyAlignment="1">
      <alignment horizontal="center" vertical="center"/>
      <protection/>
    </xf>
    <xf numFmtId="0" fontId="4" fillId="33" borderId="11" xfId="59" applyFont="1" applyFill="1" applyBorder="1" applyAlignment="1">
      <alignment horizontal="center" vertical="center"/>
      <protection/>
    </xf>
    <xf numFmtId="0" fontId="4" fillId="33" borderId="19" xfId="59" applyFont="1" applyFill="1" applyBorder="1" applyAlignment="1">
      <alignment horizontal="center" vertical="center"/>
      <protection/>
    </xf>
    <xf numFmtId="0" fontId="3" fillId="0" borderId="22" xfId="58" applyFont="1" applyBorder="1" applyAlignment="1" applyProtection="1">
      <alignment horizontal="left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view="pageBreakPreview" zoomScale="60" zoomScalePageLayoutView="0" workbookViewId="0" topLeftCell="A13">
      <selection activeCell="C97" sqref="C97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49.5" customHeight="1">
      <c r="A1" s="56" t="s">
        <v>128</v>
      </c>
      <c r="B1" s="57"/>
      <c r="C1" s="57"/>
      <c r="D1" s="57"/>
      <c r="E1" s="57"/>
      <c r="F1" s="57"/>
      <c r="G1" s="57"/>
      <c r="H1" s="58"/>
    </row>
    <row r="2" spans="1:8" ht="11.25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75" customHeight="1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ht="11.25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8" t="s">
        <v>61</v>
      </c>
      <c r="B5" s="7"/>
      <c r="C5" s="14">
        <f>SUM(C6:C12)</f>
        <v>113431001.11</v>
      </c>
      <c r="D5" s="14">
        <f>SUM(D6:D12)</f>
        <v>-30624.42</v>
      </c>
      <c r="E5" s="14">
        <f>C5+D5</f>
        <v>113400376.69</v>
      </c>
      <c r="F5" s="14">
        <f>SUM(F6:F12)</f>
        <v>24539731.479999997</v>
      </c>
      <c r="G5" s="14">
        <f>SUM(G6:G12)</f>
        <v>24333600.799999997</v>
      </c>
      <c r="H5" s="14">
        <f>E5-F5</f>
        <v>88860645.21000001</v>
      </c>
    </row>
    <row r="6" spans="1:8" ht="11.25">
      <c r="A6" s="49">
        <v>1100</v>
      </c>
      <c r="B6" s="11" t="s">
        <v>70</v>
      </c>
      <c r="C6" s="15">
        <v>92020895.95</v>
      </c>
      <c r="D6" s="15">
        <v>0</v>
      </c>
      <c r="E6" s="15">
        <f aca="true" t="shared" si="0" ref="E6:E69">C6+D6</f>
        <v>92020895.95</v>
      </c>
      <c r="F6" s="15">
        <v>21047789.9</v>
      </c>
      <c r="G6" s="15">
        <v>21047789.9</v>
      </c>
      <c r="H6" s="15">
        <f aca="true" t="shared" si="1" ref="H6:H69">E6-F6</f>
        <v>70973106.05000001</v>
      </c>
    </row>
    <row r="7" spans="1:8" ht="11.25">
      <c r="A7" s="49">
        <v>1200</v>
      </c>
      <c r="B7" s="11" t="s">
        <v>71</v>
      </c>
      <c r="C7" s="15">
        <v>1261844.77</v>
      </c>
      <c r="D7" s="15">
        <v>94444.58</v>
      </c>
      <c r="E7" s="15">
        <f t="shared" si="0"/>
        <v>1356289.35</v>
      </c>
      <c r="F7" s="15">
        <v>431651.72</v>
      </c>
      <c r="G7" s="15">
        <v>431651.72</v>
      </c>
      <c r="H7" s="15">
        <f t="shared" si="1"/>
        <v>924637.6300000001</v>
      </c>
    </row>
    <row r="8" spans="1:8" ht="11.25">
      <c r="A8" s="49">
        <v>1300</v>
      </c>
      <c r="B8" s="11" t="s">
        <v>72</v>
      </c>
      <c r="C8" s="15">
        <v>13405596.65</v>
      </c>
      <c r="D8" s="15">
        <v>-125069</v>
      </c>
      <c r="E8" s="15">
        <f t="shared" si="0"/>
        <v>13280527.65</v>
      </c>
      <c r="F8" s="15">
        <v>1904.28</v>
      </c>
      <c r="G8" s="15">
        <v>1904.28</v>
      </c>
      <c r="H8" s="15">
        <f t="shared" si="1"/>
        <v>13278623.370000001</v>
      </c>
    </row>
    <row r="9" spans="1:8" ht="11.25">
      <c r="A9" s="49">
        <v>1400</v>
      </c>
      <c r="B9" s="11" t="s">
        <v>35</v>
      </c>
      <c r="C9" s="15">
        <v>595136.97</v>
      </c>
      <c r="D9" s="15">
        <v>0</v>
      </c>
      <c r="E9" s="15">
        <f t="shared" si="0"/>
        <v>595136.97</v>
      </c>
      <c r="F9" s="15">
        <v>0</v>
      </c>
      <c r="G9" s="15">
        <v>0</v>
      </c>
      <c r="H9" s="15">
        <f t="shared" si="1"/>
        <v>595136.97</v>
      </c>
    </row>
    <row r="10" spans="1:8" ht="11.25">
      <c r="A10" s="49">
        <v>1500</v>
      </c>
      <c r="B10" s="11" t="s">
        <v>73</v>
      </c>
      <c r="C10" s="15">
        <v>5955298.5</v>
      </c>
      <c r="D10" s="15">
        <v>0</v>
      </c>
      <c r="E10" s="15">
        <f t="shared" si="0"/>
        <v>5955298.5</v>
      </c>
      <c r="F10" s="15">
        <v>3024882.79</v>
      </c>
      <c r="G10" s="15">
        <v>2818752.11</v>
      </c>
      <c r="H10" s="15">
        <f t="shared" si="1"/>
        <v>2930415.71</v>
      </c>
    </row>
    <row r="11" spans="1:8" ht="11.25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ht="11.25">
      <c r="A12" s="49">
        <v>1700</v>
      </c>
      <c r="B12" s="11" t="s">
        <v>74</v>
      </c>
      <c r="C12" s="15">
        <v>192228.27</v>
      </c>
      <c r="D12" s="15">
        <v>0</v>
      </c>
      <c r="E12" s="15">
        <f t="shared" si="0"/>
        <v>192228.27</v>
      </c>
      <c r="F12" s="15">
        <v>33502.79</v>
      </c>
      <c r="G12" s="15">
        <v>33502.79</v>
      </c>
      <c r="H12" s="15">
        <f t="shared" si="1"/>
        <v>158725.47999999998</v>
      </c>
    </row>
    <row r="13" spans="1:8" ht="11.25">
      <c r="A13" s="48" t="s">
        <v>62</v>
      </c>
      <c r="B13" s="7"/>
      <c r="C13" s="15">
        <f>SUM(C14:C22)</f>
        <v>18694857.06</v>
      </c>
      <c r="D13" s="15">
        <f>SUM(D14:D22)</f>
        <v>105373.34999999999</v>
      </c>
      <c r="E13" s="15">
        <f t="shared" si="0"/>
        <v>18800230.41</v>
      </c>
      <c r="F13" s="15">
        <f>SUM(F14:F22)</f>
        <v>3991307.9</v>
      </c>
      <c r="G13" s="15">
        <f>SUM(G14:G22)</f>
        <v>108283.29000000001</v>
      </c>
      <c r="H13" s="15">
        <f t="shared" si="1"/>
        <v>14808922.51</v>
      </c>
    </row>
    <row r="14" spans="1:8" ht="11.25">
      <c r="A14" s="49">
        <v>2100</v>
      </c>
      <c r="B14" s="11" t="s">
        <v>75</v>
      </c>
      <c r="C14" s="15">
        <v>3459343.17</v>
      </c>
      <c r="D14" s="15">
        <v>-81144.07</v>
      </c>
      <c r="E14" s="15">
        <f t="shared" si="0"/>
        <v>3378199.1</v>
      </c>
      <c r="F14" s="15">
        <v>376956.79</v>
      </c>
      <c r="G14" s="15">
        <v>2684.99</v>
      </c>
      <c r="H14" s="15">
        <f t="shared" si="1"/>
        <v>3001242.31</v>
      </c>
    </row>
    <row r="15" spans="1:8" ht="11.25">
      <c r="A15" s="49">
        <v>2200</v>
      </c>
      <c r="B15" s="11" t="s">
        <v>76</v>
      </c>
      <c r="C15" s="15">
        <v>148023.53</v>
      </c>
      <c r="D15" s="15">
        <v>2000</v>
      </c>
      <c r="E15" s="15">
        <f t="shared" si="0"/>
        <v>150023.53</v>
      </c>
      <c r="F15" s="15">
        <v>27897.93</v>
      </c>
      <c r="G15" s="15">
        <v>24913.93</v>
      </c>
      <c r="H15" s="15">
        <f t="shared" si="1"/>
        <v>122125.6</v>
      </c>
    </row>
    <row r="16" spans="1:8" ht="11.25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ht="11.25">
      <c r="A17" s="49">
        <v>2400</v>
      </c>
      <c r="B17" s="11" t="s">
        <v>78</v>
      </c>
      <c r="C17" s="15">
        <v>1990191.85</v>
      </c>
      <c r="D17" s="15">
        <v>112858.84</v>
      </c>
      <c r="E17" s="15">
        <f t="shared" si="0"/>
        <v>2103050.69</v>
      </c>
      <c r="F17" s="15">
        <v>528288.54</v>
      </c>
      <c r="G17" s="15">
        <v>9337.74</v>
      </c>
      <c r="H17" s="15">
        <f t="shared" si="1"/>
        <v>1574762.15</v>
      </c>
    </row>
    <row r="18" spans="1:8" ht="11.25">
      <c r="A18" s="49">
        <v>2500</v>
      </c>
      <c r="B18" s="11" t="s">
        <v>79</v>
      </c>
      <c r="C18" s="15">
        <v>3638133.81</v>
      </c>
      <c r="D18" s="15">
        <v>0</v>
      </c>
      <c r="E18" s="15">
        <f t="shared" si="0"/>
        <v>3638133.81</v>
      </c>
      <c r="F18" s="15">
        <v>1178871.29</v>
      </c>
      <c r="G18" s="15">
        <v>48066.38</v>
      </c>
      <c r="H18" s="15">
        <f t="shared" si="1"/>
        <v>2459262.52</v>
      </c>
    </row>
    <row r="19" spans="1:8" ht="11.25">
      <c r="A19" s="49">
        <v>2600</v>
      </c>
      <c r="B19" s="11" t="s">
        <v>80</v>
      </c>
      <c r="C19" s="15">
        <v>8261895.86</v>
      </c>
      <c r="D19" s="15">
        <v>-12119.83</v>
      </c>
      <c r="E19" s="15">
        <f t="shared" si="0"/>
        <v>8249776.03</v>
      </c>
      <c r="F19" s="15">
        <v>1717549.24</v>
      </c>
      <c r="G19" s="15">
        <v>8967.68</v>
      </c>
      <c r="H19" s="15">
        <f t="shared" si="1"/>
        <v>6532226.79</v>
      </c>
    </row>
    <row r="20" spans="1:8" ht="11.25">
      <c r="A20" s="49">
        <v>2700</v>
      </c>
      <c r="B20" s="11" t="s">
        <v>81</v>
      </c>
      <c r="C20" s="15">
        <v>101328.64</v>
      </c>
      <c r="D20" s="15">
        <v>-4270.5</v>
      </c>
      <c r="E20" s="15">
        <f t="shared" si="0"/>
        <v>97058.14</v>
      </c>
      <c r="F20" s="15">
        <v>21223.78</v>
      </c>
      <c r="G20" s="15">
        <v>0</v>
      </c>
      <c r="H20" s="15">
        <f t="shared" si="1"/>
        <v>75834.36</v>
      </c>
    </row>
    <row r="21" spans="1:8" ht="11.25">
      <c r="A21" s="49">
        <v>2800</v>
      </c>
      <c r="B21" s="11" t="s">
        <v>82</v>
      </c>
      <c r="C21" s="15">
        <v>10092</v>
      </c>
      <c r="D21" s="15">
        <v>0</v>
      </c>
      <c r="E21" s="15">
        <f t="shared" si="0"/>
        <v>10092</v>
      </c>
      <c r="F21" s="15">
        <v>0</v>
      </c>
      <c r="G21" s="15">
        <v>0</v>
      </c>
      <c r="H21" s="15">
        <f t="shared" si="1"/>
        <v>10092</v>
      </c>
    </row>
    <row r="22" spans="1:8" ht="11.25">
      <c r="A22" s="49">
        <v>2900</v>
      </c>
      <c r="B22" s="11" t="s">
        <v>83</v>
      </c>
      <c r="C22" s="15">
        <v>1085848.2</v>
      </c>
      <c r="D22" s="15">
        <v>88048.91</v>
      </c>
      <c r="E22" s="15">
        <f t="shared" si="0"/>
        <v>1173897.1099999999</v>
      </c>
      <c r="F22" s="15">
        <v>140520.33</v>
      </c>
      <c r="G22" s="15">
        <v>14312.57</v>
      </c>
      <c r="H22" s="15">
        <f t="shared" si="1"/>
        <v>1033376.7799999999</v>
      </c>
    </row>
    <row r="23" spans="1:8" ht="11.25">
      <c r="A23" s="48" t="s">
        <v>63</v>
      </c>
      <c r="B23" s="7"/>
      <c r="C23" s="15">
        <f>SUM(C24:C32)</f>
        <v>63556035.74000001</v>
      </c>
      <c r="D23" s="15">
        <f>SUM(D24:D32)</f>
        <v>7801604.029999999</v>
      </c>
      <c r="E23" s="15">
        <f t="shared" si="0"/>
        <v>71357639.77000001</v>
      </c>
      <c r="F23" s="15">
        <f>SUM(F24:F32)</f>
        <v>22693282.36</v>
      </c>
      <c r="G23" s="15">
        <f>SUM(G24:G32)</f>
        <v>3029017.36</v>
      </c>
      <c r="H23" s="15">
        <f t="shared" si="1"/>
        <v>48664357.41000001</v>
      </c>
    </row>
    <row r="24" spans="1:8" ht="11.25">
      <c r="A24" s="49">
        <v>3100</v>
      </c>
      <c r="B24" s="11" t="s">
        <v>84</v>
      </c>
      <c r="C24" s="15">
        <v>16999085.03</v>
      </c>
      <c r="D24" s="15">
        <v>4754.4</v>
      </c>
      <c r="E24" s="15">
        <f t="shared" si="0"/>
        <v>17003839.43</v>
      </c>
      <c r="F24" s="15">
        <v>4573747.71</v>
      </c>
      <c r="G24" s="15">
        <v>1136.51</v>
      </c>
      <c r="H24" s="15">
        <f t="shared" si="1"/>
        <v>12430091.719999999</v>
      </c>
    </row>
    <row r="25" spans="1:8" ht="11.25">
      <c r="A25" s="49">
        <v>3200</v>
      </c>
      <c r="B25" s="11" t="s">
        <v>85</v>
      </c>
      <c r="C25" s="15">
        <v>651794.74</v>
      </c>
      <c r="D25" s="15">
        <v>1667.34</v>
      </c>
      <c r="E25" s="15">
        <f t="shared" si="0"/>
        <v>653462.08</v>
      </c>
      <c r="F25" s="15">
        <v>109316.2</v>
      </c>
      <c r="G25" s="15">
        <v>1886.74</v>
      </c>
      <c r="H25" s="15">
        <f t="shared" si="1"/>
        <v>544145.88</v>
      </c>
    </row>
    <row r="26" spans="1:8" ht="11.25">
      <c r="A26" s="49">
        <v>3300</v>
      </c>
      <c r="B26" s="11" t="s">
        <v>86</v>
      </c>
      <c r="C26" s="15">
        <v>6338852.78</v>
      </c>
      <c r="D26" s="15">
        <v>716643.36</v>
      </c>
      <c r="E26" s="15">
        <f t="shared" si="0"/>
        <v>7055496.140000001</v>
      </c>
      <c r="F26" s="15">
        <v>1837090.98</v>
      </c>
      <c r="G26" s="15">
        <v>313096.26</v>
      </c>
      <c r="H26" s="15">
        <f t="shared" si="1"/>
        <v>5218405.16</v>
      </c>
    </row>
    <row r="27" spans="1:8" ht="11.25">
      <c r="A27" s="49">
        <v>3400</v>
      </c>
      <c r="B27" s="11" t="s">
        <v>87</v>
      </c>
      <c r="C27" s="15">
        <v>599482.44</v>
      </c>
      <c r="D27" s="15">
        <v>438855.03</v>
      </c>
      <c r="E27" s="15">
        <f t="shared" si="0"/>
        <v>1038337.47</v>
      </c>
      <c r="F27" s="15">
        <v>997269.98</v>
      </c>
      <c r="G27" s="15">
        <v>0</v>
      </c>
      <c r="H27" s="15">
        <f t="shared" si="1"/>
        <v>41067.48999999999</v>
      </c>
    </row>
    <row r="28" spans="1:8" ht="11.25">
      <c r="A28" s="49">
        <v>3500</v>
      </c>
      <c r="B28" s="11" t="s">
        <v>88</v>
      </c>
      <c r="C28" s="15">
        <v>20863880.92</v>
      </c>
      <c r="D28" s="15">
        <v>156665.01</v>
      </c>
      <c r="E28" s="15">
        <f t="shared" si="0"/>
        <v>21020545.930000003</v>
      </c>
      <c r="F28" s="15">
        <v>3480798.26</v>
      </c>
      <c r="G28" s="15">
        <v>70516.71</v>
      </c>
      <c r="H28" s="15">
        <f t="shared" si="1"/>
        <v>17539747.67</v>
      </c>
    </row>
    <row r="29" spans="1:8" ht="11.25">
      <c r="A29" s="49">
        <v>3600</v>
      </c>
      <c r="B29" s="11" t="s">
        <v>89</v>
      </c>
      <c r="C29" s="15">
        <v>558556.43</v>
      </c>
      <c r="D29" s="15">
        <v>-35800</v>
      </c>
      <c r="E29" s="15">
        <f t="shared" si="0"/>
        <v>522756.43000000005</v>
      </c>
      <c r="F29" s="15">
        <v>256019.26</v>
      </c>
      <c r="G29" s="15">
        <v>0</v>
      </c>
      <c r="H29" s="15">
        <f t="shared" si="1"/>
        <v>266737.17000000004</v>
      </c>
    </row>
    <row r="30" spans="1:8" ht="11.25">
      <c r="A30" s="49">
        <v>3700</v>
      </c>
      <c r="B30" s="11" t="s">
        <v>90</v>
      </c>
      <c r="C30" s="15">
        <v>293046.63</v>
      </c>
      <c r="D30" s="15">
        <v>44500</v>
      </c>
      <c r="E30" s="15">
        <f t="shared" si="0"/>
        <v>337546.63</v>
      </c>
      <c r="F30" s="15">
        <v>179778</v>
      </c>
      <c r="G30" s="15">
        <v>179778</v>
      </c>
      <c r="H30" s="15">
        <f t="shared" si="1"/>
        <v>157768.63</v>
      </c>
    </row>
    <row r="31" spans="1:8" ht="11.25">
      <c r="A31" s="49">
        <v>3800</v>
      </c>
      <c r="B31" s="11" t="s">
        <v>91</v>
      </c>
      <c r="C31" s="15">
        <v>11967393.35</v>
      </c>
      <c r="D31" s="15">
        <v>6474304.89</v>
      </c>
      <c r="E31" s="15">
        <f t="shared" si="0"/>
        <v>18441698.24</v>
      </c>
      <c r="F31" s="15">
        <v>9476875.97</v>
      </c>
      <c r="G31" s="15">
        <v>680217.14</v>
      </c>
      <c r="H31" s="15">
        <f t="shared" si="1"/>
        <v>8964822.269999998</v>
      </c>
    </row>
    <row r="32" spans="1:8" ht="11.25">
      <c r="A32" s="49">
        <v>3900</v>
      </c>
      <c r="B32" s="11" t="s">
        <v>19</v>
      </c>
      <c r="C32" s="15">
        <v>5283943.42</v>
      </c>
      <c r="D32" s="15">
        <v>14</v>
      </c>
      <c r="E32" s="15">
        <f t="shared" si="0"/>
        <v>5283957.42</v>
      </c>
      <c r="F32" s="15">
        <v>1782386</v>
      </c>
      <c r="G32" s="15">
        <v>1782386</v>
      </c>
      <c r="H32" s="15">
        <f t="shared" si="1"/>
        <v>3501571.42</v>
      </c>
    </row>
    <row r="33" spans="1:8" ht="11.25">
      <c r="A33" s="48" t="s">
        <v>64</v>
      </c>
      <c r="B33" s="7"/>
      <c r="C33" s="15">
        <f>SUM(C34:C42)</f>
        <v>40031983.129999995</v>
      </c>
      <c r="D33" s="15">
        <f>SUM(D34:D42)</f>
        <v>11053319.67</v>
      </c>
      <c r="E33" s="15">
        <f t="shared" si="0"/>
        <v>51085302.8</v>
      </c>
      <c r="F33" s="15">
        <f>SUM(F34:F42)</f>
        <v>14585123.25</v>
      </c>
      <c r="G33" s="15">
        <f>SUM(G34:G42)</f>
        <v>11181701.34</v>
      </c>
      <c r="H33" s="15">
        <f t="shared" si="1"/>
        <v>36500179.55</v>
      </c>
    </row>
    <row r="34" spans="1:8" ht="11.25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ht="11.25">
      <c r="A35" s="49">
        <v>4200</v>
      </c>
      <c r="B35" s="11" t="s">
        <v>93</v>
      </c>
      <c r="C35" s="15">
        <v>5309566</v>
      </c>
      <c r="D35" s="15">
        <v>0</v>
      </c>
      <c r="E35" s="15">
        <f t="shared" si="0"/>
        <v>5309566</v>
      </c>
      <c r="F35" s="15">
        <v>2068172.9</v>
      </c>
      <c r="G35" s="15">
        <v>2068172.9</v>
      </c>
      <c r="H35" s="15">
        <f t="shared" si="1"/>
        <v>3241393.1</v>
      </c>
    </row>
    <row r="36" spans="1:8" ht="11.25">
      <c r="A36" s="49">
        <v>4300</v>
      </c>
      <c r="B36" s="11" t="s">
        <v>94</v>
      </c>
      <c r="C36" s="15">
        <v>25199645.63</v>
      </c>
      <c r="D36" s="15">
        <v>11053319.67</v>
      </c>
      <c r="E36" s="15">
        <f t="shared" si="0"/>
        <v>36252965.3</v>
      </c>
      <c r="F36" s="15">
        <v>10003922.05</v>
      </c>
      <c r="G36" s="15">
        <v>6600500.14</v>
      </c>
      <c r="H36" s="15">
        <f t="shared" si="1"/>
        <v>26249043.249999996</v>
      </c>
    </row>
    <row r="37" spans="1:8" ht="11.25">
      <c r="A37" s="49">
        <v>4400</v>
      </c>
      <c r="B37" s="11" t="s">
        <v>95</v>
      </c>
      <c r="C37" s="15">
        <v>671497.52</v>
      </c>
      <c r="D37" s="15">
        <v>0</v>
      </c>
      <c r="E37" s="15">
        <f t="shared" si="0"/>
        <v>671497.52</v>
      </c>
      <c r="F37" s="15">
        <v>125000</v>
      </c>
      <c r="G37" s="15">
        <v>125000</v>
      </c>
      <c r="H37" s="15">
        <f t="shared" si="1"/>
        <v>546497.52</v>
      </c>
    </row>
    <row r="38" spans="1:8" ht="11.25">
      <c r="A38" s="49">
        <v>4500</v>
      </c>
      <c r="B38" s="11" t="s">
        <v>41</v>
      </c>
      <c r="C38" s="15">
        <v>8851273.98</v>
      </c>
      <c r="D38" s="15">
        <v>0</v>
      </c>
      <c r="E38" s="15">
        <f t="shared" si="0"/>
        <v>8851273.98</v>
      </c>
      <c r="F38" s="15">
        <v>2388028.3</v>
      </c>
      <c r="G38" s="15">
        <v>2388028.3</v>
      </c>
      <c r="H38" s="15">
        <f t="shared" si="1"/>
        <v>6463245.680000001</v>
      </c>
    </row>
    <row r="39" spans="1:8" ht="11.25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ht="11.25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ht="11.25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ht="11.25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1.25">
      <c r="A43" s="48" t="s">
        <v>65</v>
      </c>
      <c r="B43" s="7"/>
      <c r="C43" s="15">
        <f>SUM(C44:C52)</f>
        <v>695223.04</v>
      </c>
      <c r="D43" s="15">
        <f>SUM(D44:D52)</f>
        <v>3325735.7</v>
      </c>
      <c r="E43" s="15">
        <f t="shared" si="0"/>
        <v>4020958.74</v>
      </c>
      <c r="F43" s="15">
        <f>SUM(F44:F52)</f>
        <v>3350200.42</v>
      </c>
      <c r="G43" s="15">
        <f>SUM(G44:G52)</f>
        <v>0</v>
      </c>
      <c r="H43" s="15">
        <f t="shared" si="1"/>
        <v>670758.3200000003</v>
      </c>
    </row>
    <row r="44" spans="1:8" ht="11.25">
      <c r="A44" s="49">
        <v>5100</v>
      </c>
      <c r="B44" s="11" t="s">
        <v>99</v>
      </c>
      <c r="C44" s="15">
        <v>375223.04</v>
      </c>
      <c r="D44" s="15">
        <v>40734.28</v>
      </c>
      <c r="E44" s="15">
        <f t="shared" si="0"/>
        <v>415957.31999999995</v>
      </c>
      <c r="F44" s="15">
        <v>65199</v>
      </c>
      <c r="G44" s="15">
        <v>0</v>
      </c>
      <c r="H44" s="15">
        <f t="shared" si="1"/>
        <v>350758.31999999995</v>
      </c>
    </row>
    <row r="45" spans="1:8" ht="11.25">
      <c r="A45" s="49">
        <v>5200</v>
      </c>
      <c r="B45" s="11" t="s">
        <v>100</v>
      </c>
      <c r="C45" s="15">
        <v>0</v>
      </c>
      <c r="D45" s="15">
        <v>1385001.42</v>
      </c>
      <c r="E45" s="15">
        <f t="shared" si="0"/>
        <v>1385001.42</v>
      </c>
      <c r="F45" s="15">
        <v>1385001.42</v>
      </c>
      <c r="G45" s="15">
        <v>0</v>
      </c>
      <c r="H45" s="15">
        <f t="shared" si="1"/>
        <v>0</v>
      </c>
    </row>
    <row r="46" spans="1:8" ht="11.25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ht="11.25">
      <c r="A47" s="49">
        <v>5400</v>
      </c>
      <c r="B47" s="11" t="s">
        <v>102</v>
      </c>
      <c r="C47" s="15">
        <v>0</v>
      </c>
      <c r="D47" s="15">
        <v>1900000</v>
      </c>
      <c r="E47" s="15">
        <f t="shared" si="0"/>
        <v>1900000</v>
      </c>
      <c r="F47" s="15">
        <v>1900000</v>
      </c>
      <c r="G47" s="15">
        <v>0</v>
      </c>
      <c r="H47" s="15">
        <f t="shared" si="1"/>
        <v>0</v>
      </c>
    </row>
    <row r="48" spans="1:8" ht="11.25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ht="11.25">
      <c r="A49" s="49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ht="11.25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ht="11.25">
      <c r="A51" s="49">
        <v>5800</v>
      </c>
      <c r="B51" s="11" t="s">
        <v>106</v>
      </c>
      <c r="C51" s="15">
        <v>320000</v>
      </c>
      <c r="D51" s="15">
        <v>0</v>
      </c>
      <c r="E51" s="15">
        <f t="shared" si="0"/>
        <v>320000</v>
      </c>
      <c r="F51" s="15">
        <v>0</v>
      </c>
      <c r="G51" s="15">
        <v>0</v>
      </c>
      <c r="H51" s="15">
        <f t="shared" si="1"/>
        <v>320000</v>
      </c>
    </row>
    <row r="52" spans="1:8" ht="11.25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1.25">
      <c r="A53" s="48" t="s">
        <v>66</v>
      </c>
      <c r="B53" s="7"/>
      <c r="C53" s="15">
        <f>SUM(C54:C56)</f>
        <v>29029605.28</v>
      </c>
      <c r="D53" s="15">
        <f>SUM(D54:D56)</f>
        <v>38351493.34</v>
      </c>
      <c r="E53" s="15">
        <f t="shared" si="0"/>
        <v>67381098.62</v>
      </c>
      <c r="F53" s="15">
        <f>SUM(F54:F56)</f>
        <v>29722661.28</v>
      </c>
      <c r="G53" s="15">
        <f>SUM(G54:G56)</f>
        <v>26906352.01</v>
      </c>
      <c r="H53" s="15">
        <f t="shared" si="1"/>
        <v>37658437.34</v>
      </c>
    </row>
    <row r="54" spans="1:8" ht="11.25">
      <c r="A54" s="49">
        <v>6100</v>
      </c>
      <c r="B54" s="11" t="s">
        <v>108</v>
      </c>
      <c r="C54" s="15">
        <v>29029605.28</v>
      </c>
      <c r="D54" s="15">
        <v>38351493.34</v>
      </c>
      <c r="E54" s="15">
        <f t="shared" si="0"/>
        <v>67381098.62</v>
      </c>
      <c r="F54" s="15">
        <v>29722661.28</v>
      </c>
      <c r="G54" s="15">
        <v>26906352.01</v>
      </c>
      <c r="H54" s="15">
        <f t="shared" si="1"/>
        <v>37658437.34</v>
      </c>
    </row>
    <row r="55" spans="1:8" ht="11.25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ht="11.25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1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ht="11.25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ht="11.25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ht="11.25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ht="11.25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ht="11.25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ht="11.25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ht="11.25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1.25">
      <c r="A65" s="48" t="s">
        <v>68</v>
      </c>
      <c r="B65" s="7"/>
      <c r="C65" s="15">
        <f>SUM(C66:C68)</f>
        <v>18356480</v>
      </c>
      <c r="D65" s="15">
        <f>SUM(D66:D68)</f>
        <v>3614537.53</v>
      </c>
      <c r="E65" s="15">
        <f t="shared" si="0"/>
        <v>21971017.53</v>
      </c>
      <c r="F65" s="15">
        <f>SUM(F66:F68)</f>
        <v>4130850.46</v>
      </c>
      <c r="G65" s="15">
        <f>SUM(G66:G68)</f>
        <v>0</v>
      </c>
      <c r="H65" s="15">
        <f t="shared" si="1"/>
        <v>17840167.07</v>
      </c>
    </row>
    <row r="66" spans="1:8" ht="11.25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ht="11.25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ht="11.25">
      <c r="A68" s="49">
        <v>8500</v>
      </c>
      <c r="B68" s="11" t="s">
        <v>40</v>
      </c>
      <c r="C68" s="15">
        <v>18356480</v>
      </c>
      <c r="D68" s="15">
        <v>3614537.53</v>
      </c>
      <c r="E68" s="15">
        <f t="shared" si="0"/>
        <v>21971017.53</v>
      </c>
      <c r="F68" s="15">
        <v>4130850.46</v>
      </c>
      <c r="G68" s="15">
        <v>0</v>
      </c>
      <c r="H68" s="15">
        <f t="shared" si="1"/>
        <v>17840167.07</v>
      </c>
    </row>
    <row r="69" spans="1:8" ht="11.25">
      <c r="A69" s="48" t="s">
        <v>69</v>
      </c>
      <c r="B69" s="7"/>
      <c r="C69" s="15">
        <f>SUM(C70:C76)</f>
        <v>10214280</v>
      </c>
      <c r="D69" s="15">
        <f>SUM(D70:D76)</f>
        <v>0</v>
      </c>
      <c r="E69" s="15">
        <f t="shared" si="0"/>
        <v>10214280</v>
      </c>
      <c r="F69" s="15">
        <f>SUM(F70:F76)</f>
        <v>6166573.34</v>
      </c>
      <c r="G69" s="15">
        <f>SUM(G70:G76)</f>
        <v>6166573.34</v>
      </c>
      <c r="H69" s="15">
        <f t="shared" si="1"/>
        <v>4047706.66</v>
      </c>
    </row>
    <row r="70" spans="1:8" ht="11.25">
      <c r="A70" s="49">
        <v>9100</v>
      </c>
      <c r="B70" s="11" t="s">
        <v>118</v>
      </c>
      <c r="C70" s="15">
        <v>10000000</v>
      </c>
      <c r="D70" s="15">
        <v>0</v>
      </c>
      <c r="E70" s="15">
        <f aca="true" t="shared" si="2" ref="E70:E76">C70+D70</f>
        <v>10000000</v>
      </c>
      <c r="F70" s="15">
        <v>6000000</v>
      </c>
      <c r="G70" s="15">
        <v>6000000</v>
      </c>
      <c r="H70" s="15">
        <f aca="true" t="shared" si="3" ref="H70:H76">E70-F70</f>
        <v>4000000</v>
      </c>
    </row>
    <row r="71" spans="1:8" ht="11.25">
      <c r="A71" s="49">
        <v>9200</v>
      </c>
      <c r="B71" s="11" t="s">
        <v>119</v>
      </c>
      <c r="C71" s="15">
        <v>214280</v>
      </c>
      <c r="D71" s="15">
        <v>0</v>
      </c>
      <c r="E71" s="15">
        <f t="shared" si="2"/>
        <v>214280</v>
      </c>
      <c r="F71" s="15">
        <v>166573.34</v>
      </c>
      <c r="G71" s="15">
        <v>166573.34</v>
      </c>
      <c r="H71" s="15">
        <f t="shared" si="3"/>
        <v>47706.66</v>
      </c>
    </row>
    <row r="72" spans="1:8" ht="11.25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ht="11.25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ht="11.25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ht="11.25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ht="11.25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1.25">
      <c r="A77" s="8"/>
      <c r="B77" s="13" t="s">
        <v>53</v>
      </c>
      <c r="C77" s="17">
        <f aca="true" t="shared" si="4" ref="C77:H77">SUM(C5+C13+C23+C33+C43+C53+C57+C65+C69)</f>
        <v>294009465.36</v>
      </c>
      <c r="D77" s="17">
        <f t="shared" si="4"/>
        <v>64221439.2</v>
      </c>
      <c r="E77" s="17">
        <f t="shared" si="4"/>
        <v>358230904.56000006</v>
      </c>
      <c r="F77" s="17">
        <f t="shared" si="4"/>
        <v>109179730.49</v>
      </c>
      <c r="G77" s="17">
        <f t="shared" si="4"/>
        <v>71725528.14</v>
      </c>
      <c r="H77" s="17">
        <f t="shared" si="4"/>
        <v>249051174.07</v>
      </c>
    </row>
    <row r="78" spans="2:8" ht="11.25">
      <c r="B78" s="67" t="s">
        <v>174</v>
      </c>
      <c r="C78" s="67"/>
      <c r="D78" s="67"/>
      <c r="E78" s="67"/>
      <c r="F78" s="67"/>
      <c r="G78" s="67"/>
      <c r="H78" s="67"/>
    </row>
    <row r="79" spans="2:8" ht="11.25">
      <c r="B79" s="52"/>
      <c r="C79" s="52"/>
      <c r="D79" s="53"/>
      <c r="E79" s="53"/>
      <c r="F79" s="53"/>
      <c r="G79" s="53"/>
      <c r="H79" s="53"/>
    </row>
    <row r="80" spans="2:8" ht="11.25">
      <c r="B80" s="52"/>
      <c r="C80" s="52"/>
      <c r="D80" s="53"/>
      <c r="E80" s="53"/>
      <c r="F80" s="53"/>
      <c r="G80" s="53"/>
      <c r="H80" s="53"/>
    </row>
    <row r="81" spans="2:8" ht="11.25">
      <c r="B81" s="52"/>
      <c r="C81" s="52"/>
      <c r="D81" s="53"/>
      <c r="E81" s="53"/>
      <c r="F81" s="53"/>
      <c r="G81" s="53"/>
      <c r="H81" s="53"/>
    </row>
    <row r="82" spans="2:8" ht="11.25">
      <c r="B82" s="54" t="s">
        <v>175</v>
      </c>
      <c r="C82" s="54"/>
      <c r="D82" s="55" t="s">
        <v>176</v>
      </c>
      <c r="E82" s="55"/>
      <c r="F82" s="55"/>
      <c r="G82" s="55" t="s">
        <v>177</v>
      </c>
      <c r="H82" s="55"/>
    </row>
    <row r="83" spans="2:8" ht="11.25">
      <c r="B83" s="54" t="s">
        <v>178</v>
      </c>
      <c r="C83" s="54"/>
      <c r="D83" s="55" t="s">
        <v>179</v>
      </c>
      <c r="E83" s="55"/>
      <c r="F83" s="55"/>
      <c r="G83" s="55" t="s">
        <v>180</v>
      </c>
      <c r="H83" s="55"/>
    </row>
  </sheetData>
  <sheetProtection formatCells="0" formatColumns="0" formatRows="0" autoFilter="0"/>
  <mergeCells count="5">
    <mergeCell ref="A1:H1"/>
    <mergeCell ref="C2:G2"/>
    <mergeCell ref="H2:H3"/>
    <mergeCell ref="A2:B4"/>
    <mergeCell ref="B78:H7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view="pageBreakPreview" zoomScale="60" zoomScalePageLayoutView="0" workbookViewId="0" topLeftCell="A1">
      <selection activeCell="C28" sqref="C28"/>
    </sheetView>
  </sheetViews>
  <sheetFormatPr defaultColWidth="12" defaultRowHeight="11.25"/>
  <cols>
    <col min="1" max="1" width="2.83203125" style="1" customWidth="1"/>
    <col min="2" max="2" width="47.66015625" style="1" customWidth="1"/>
    <col min="3" max="8" width="18.33203125" style="1" customWidth="1"/>
    <col min="9" max="16384" width="12" style="1" customWidth="1"/>
  </cols>
  <sheetData>
    <row r="1" spans="1:8" ht="49.5" customHeight="1">
      <c r="A1" s="56" t="s">
        <v>129</v>
      </c>
      <c r="B1" s="57"/>
      <c r="C1" s="57"/>
      <c r="D1" s="57"/>
      <c r="E1" s="57"/>
      <c r="F1" s="57"/>
      <c r="G1" s="57"/>
      <c r="H1" s="58"/>
    </row>
    <row r="2" spans="1:8" ht="11.25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75" customHeight="1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ht="11.25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5"/>
      <c r="B5" s="18"/>
      <c r="C5" s="21"/>
      <c r="D5" s="21"/>
      <c r="E5" s="21"/>
      <c r="F5" s="21"/>
      <c r="G5" s="21"/>
      <c r="H5" s="21"/>
    </row>
    <row r="6" spans="1:8" ht="11.25">
      <c r="A6" s="5"/>
      <c r="B6" s="18" t="s">
        <v>0</v>
      </c>
      <c r="C6" s="50">
        <v>227076883.06</v>
      </c>
      <c r="D6" s="50">
        <v>18929672.63</v>
      </c>
      <c r="E6" s="50">
        <f>C6+D6</f>
        <v>246006555.69</v>
      </c>
      <c r="F6" s="50">
        <v>63587990.03</v>
      </c>
      <c r="G6" s="50">
        <v>36431147.83</v>
      </c>
      <c r="H6" s="50">
        <f>E6-F6</f>
        <v>182418565.66</v>
      </c>
    </row>
    <row r="7" spans="1:8" ht="11.25">
      <c r="A7" s="5"/>
      <c r="B7" s="18"/>
      <c r="C7" s="50"/>
      <c r="D7" s="50"/>
      <c r="E7" s="50"/>
      <c r="F7" s="50"/>
      <c r="G7" s="50"/>
      <c r="H7" s="50"/>
    </row>
    <row r="8" spans="1:8" ht="11.25">
      <c r="A8" s="5"/>
      <c r="B8" s="18" t="s">
        <v>1</v>
      </c>
      <c r="C8" s="50">
        <v>48081308.32</v>
      </c>
      <c r="D8" s="50">
        <v>45291766.57</v>
      </c>
      <c r="E8" s="50">
        <f>C8+D8</f>
        <v>93373074.89</v>
      </c>
      <c r="F8" s="50">
        <v>37203712.16</v>
      </c>
      <c r="G8" s="50">
        <v>26906352.01</v>
      </c>
      <c r="H8" s="50">
        <f>E8-F8</f>
        <v>56169362.730000004</v>
      </c>
    </row>
    <row r="9" spans="1:8" ht="11.25">
      <c r="A9" s="5"/>
      <c r="B9" s="18"/>
      <c r="C9" s="50"/>
      <c r="D9" s="50"/>
      <c r="E9" s="50"/>
      <c r="F9" s="50"/>
      <c r="G9" s="50"/>
      <c r="H9" s="50"/>
    </row>
    <row r="10" spans="1:8" ht="11.25">
      <c r="A10" s="5"/>
      <c r="B10" s="18" t="s">
        <v>2</v>
      </c>
      <c r="C10" s="50">
        <v>10000000</v>
      </c>
      <c r="D10" s="50">
        <v>0</v>
      </c>
      <c r="E10" s="50">
        <f>C10+D10</f>
        <v>10000000</v>
      </c>
      <c r="F10" s="50">
        <v>6000000</v>
      </c>
      <c r="G10" s="50">
        <v>6000000</v>
      </c>
      <c r="H10" s="50">
        <f>E10-F10</f>
        <v>4000000</v>
      </c>
    </row>
    <row r="11" spans="1:8" ht="11.25">
      <c r="A11" s="5"/>
      <c r="B11" s="18"/>
      <c r="C11" s="50"/>
      <c r="D11" s="50"/>
      <c r="E11" s="50"/>
      <c r="F11" s="50"/>
      <c r="G11" s="50"/>
      <c r="H11" s="50"/>
    </row>
    <row r="12" spans="1:8" ht="11.25">
      <c r="A12" s="5"/>
      <c r="B12" s="18" t="s">
        <v>41</v>
      </c>
      <c r="C12" s="50">
        <v>8851273.98</v>
      </c>
      <c r="D12" s="50">
        <v>0</v>
      </c>
      <c r="E12" s="50">
        <f>C12+D12</f>
        <v>8851273.98</v>
      </c>
      <c r="F12" s="50">
        <v>2388028.3</v>
      </c>
      <c r="G12" s="50">
        <v>2388028.3</v>
      </c>
      <c r="H12" s="50">
        <f>E12-F12</f>
        <v>6463245.680000001</v>
      </c>
    </row>
    <row r="13" spans="1:8" ht="11.25">
      <c r="A13" s="5"/>
      <c r="B13" s="18"/>
      <c r="C13" s="50"/>
      <c r="D13" s="50"/>
      <c r="E13" s="50"/>
      <c r="F13" s="50"/>
      <c r="G13" s="50"/>
      <c r="H13" s="50"/>
    </row>
    <row r="14" spans="1:8" ht="11.25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ht="11.25">
      <c r="A15" s="6"/>
      <c r="B15" s="19"/>
      <c r="C15" s="51"/>
      <c r="D15" s="51"/>
      <c r="E15" s="51"/>
      <c r="F15" s="51"/>
      <c r="G15" s="51"/>
      <c r="H15" s="51"/>
    </row>
    <row r="16" spans="1:8" ht="11.25">
      <c r="A16" s="20"/>
      <c r="B16" s="13" t="s">
        <v>53</v>
      </c>
      <c r="C16" s="17">
        <f aca="true" t="shared" si="0" ref="C16:H16">SUM(C6+C8+C10+C12+C14)</f>
        <v>294009465.36</v>
      </c>
      <c r="D16" s="17">
        <f t="shared" si="0"/>
        <v>64221439.2</v>
      </c>
      <c r="E16" s="17">
        <f t="shared" si="0"/>
        <v>358230904.56</v>
      </c>
      <c r="F16" s="17">
        <f t="shared" si="0"/>
        <v>109179730.49</v>
      </c>
      <c r="G16" s="17">
        <f t="shared" si="0"/>
        <v>71725528.14</v>
      </c>
      <c r="H16" s="17">
        <f t="shared" si="0"/>
        <v>249051174.07</v>
      </c>
    </row>
    <row r="18" spans="2:8" ht="11.25">
      <c r="B18" s="67" t="s">
        <v>174</v>
      </c>
      <c r="C18" s="67"/>
      <c r="D18" s="67"/>
      <c r="E18" s="67"/>
      <c r="F18" s="67"/>
      <c r="G18" s="67"/>
      <c r="H18" s="67"/>
    </row>
    <row r="19" spans="2:8" ht="11.25">
      <c r="B19" s="52"/>
      <c r="C19" s="52"/>
      <c r="D19" s="53"/>
      <c r="E19" s="53"/>
      <c r="F19" s="53"/>
      <c r="G19" s="53"/>
      <c r="H19" s="53"/>
    </row>
    <row r="20" spans="2:8" ht="11.25">
      <c r="B20" s="52"/>
      <c r="C20" s="52"/>
      <c r="D20" s="53"/>
      <c r="E20" s="53"/>
      <c r="F20" s="53"/>
      <c r="G20" s="53"/>
      <c r="H20" s="53"/>
    </row>
    <row r="21" spans="2:8" ht="11.25">
      <c r="B21" s="52"/>
      <c r="C21" s="52"/>
      <c r="D21" s="53"/>
      <c r="E21" s="53"/>
      <c r="F21" s="53"/>
      <c r="G21" s="53"/>
      <c r="H21" s="53"/>
    </row>
    <row r="22" spans="2:8" ht="11.25">
      <c r="B22" s="54" t="s">
        <v>175</v>
      </c>
      <c r="C22" s="54"/>
      <c r="D22" s="55" t="s">
        <v>176</v>
      </c>
      <c r="E22" s="55"/>
      <c r="F22" s="55"/>
      <c r="G22" s="55" t="s">
        <v>177</v>
      </c>
      <c r="H22" s="55"/>
    </row>
    <row r="23" spans="2:8" ht="11.25">
      <c r="B23" s="54" t="s">
        <v>178</v>
      </c>
      <c r="C23" s="54"/>
      <c r="D23" s="55" t="s">
        <v>179</v>
      </c>
      <c r="E23" s="55"/>
      <c r="F23" s="55"/>
      <c r="G23" s="55" t="s">
        <v>180</v>
      </c>
      <c r="H23" s="55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H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showGridLines="0" view="pageBreakPreview" zoomScale="60" zoomScalePageLayoutView="0" workbookViewId="0" topLeftCell="A34">
      <selection activeCell="F100" sqref="F100"/>
    </sheetView>
  </sheetViews>
  <sheetFormatPr defaultColWidth="12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 customWidth="1"/>
  </cols>
  <sheetData>
    <row r="1" spans="1:8" ht="45" customHeight="1">
      <c r="A1" s="56" t="s">
        <v>170</v>
      </c>
      <c r="B1" s="57"/>
      <c r="C1" s="57"/>
      <c r="D1" s="57"/>
      <c r="E1" s="57"/>
      <c r="F1" s="57"/>
      <c r="G1" s="57"/>
      <c r="H1" s="58"/>
    </row>
    <row r="2" spans="2:8" ht="11.25">
      <c r="B2" s="27"/>
      <c r="C2" s="27"/>
      <c r="D2" s="27"/>
      <c r="E2" s="27"/>
      <c r="F2" s="27"/>
      <c r="G2" s="27"/>
      <c r="H2" s="27"/>
    </row>
    <row r="3" spans="1:8" ht="11.25">
      <c r="A3" s="61" t="s">
        <v>54</v>
      </c>
      <c r="B3" s="62"/>
      <c r="C3" s="56" t="s">
        <v>60</v>
      </c>
      <c r="D3" s="57"/>
      <c r="E3" s="57"/>
      <c r="F3" s="57"/>
      <c r="G3" s="58"/>
      <c r="H3" s="59" t="s">
        <v>59</v>
      </c>
    </row>
    <row r="4" spans="1:8" ht="24.75" customHeight="1">
      <c r="A4" s="63"/>
      <c r="B4" s="6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0"/>
    </row>
    <row r="5" spans="1:8" ht="11.25">
      <c r="A5" s="65"/>
      <c r="B5" s="6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ht="11.25">
      <c r="A6" s="28"/>
      <c r="B6" s="24"/>
      <c r="C6" s="36"/>
      <c r="D6" s="36"/>
      <c r="E6" s="36"/>
      <c r="F6" s="36"/>
      <c r="G6" s="36"/>
      <c r="H6" s="36"/>
    </row>
    <row r="7" spans="1:8" ht="11.25">
      <c r="A7" s="4" t="s">
        <v>130</v>
      </c>
      <c r="B7" s="22"/>
      <c r="C7" s="15">
        <v>2899821.74</v>
      </c>
      <c r="D7" s="15">
        <v>0</v>
      </c>
      <c r="E7" s="15">
        <f>C7+D7</f>
        <v>2899821.74</v>
      </c>
      <c r="F7" s="15">
        <v>664806.4</v>
      </c>
      <c r="G7" s="15">
        <v>489893.74</v>
      </c>
      <c r="H7" s="15">
        <f>E7-F7</f>
        <v>2235015.3400000003</v>
      </c>
    </row>
    <row r="8" spans="1:8" ht="11.25">
      <c r="A8" s="4" t="s">
        <v>131</v>
      </c>
      <c r="B8" s="22"/>
      <c r="C8" s="15">
        <v>914564.89</v>
      </c>
      <c r="D8" s="15">
        <v>0</v>
      </c>
      <c r="E8" s="15">
        <f aca="true" t="shared" si="0" ref="E8:E13">C8+D8</f>
        <v>914564.89</v>
      </c>
      <c r="F8" s="15">
        <v>239990.7</v>
      </c>
      <c r="G8" s="15">
        <v>195794.7</v>
      </c>
      <c r="H8" s="15">
        <f aca="true" t="shared" si="1" ref="H8:H13">E8-F8</f>
        <v>674574.19</v>
      </c>
    </row>
    <row r="9" spans="1:8" ht="11.25">
      <c r="A9" s="4" t="s">
        <v>132</v>
      </c>
      <c r="B9" s="22"/>
      <c r="C9" s="15">
        <v>10674354.04</v>
      </c>
      <c r="D9" s="15">
        <v>0</v>
      </c>
      <c r="E9" s="15">
        <f t="shared" si="0"/>
        <v>10674354.04</v>
      </c>
      <c r="F9" s="15">
        <v>2284539.21</v>
      </c>
      <c r="G9" s="15">
        <v>1842061</v>
      </c>
      <c r="H9" s="15">
        <f t="shared" si="1"/>
        <v>8389814.829999998</v>
      </c>
    </row>
    <row r="10" spans="1:8" ht="11.25">
      <c r="A10" s="4" t="s">
        <v>133</v>
      </c>
      <c r="B10" s="22"/>
      <c r="C10" s="15">
        <v>2785363.52</v>
      </c>
      <c r="D10" s="15">
        <v>1900000</v>
      </c>
      <c r="E10" s="15">
        <f t="shared" si="0"/>
        <v>4685363.52</v>
      </c>
      <c r="F10" s="15">
        <v>2470222.36</v>
      </c>
      <c r="G10" s="15">
        <v>315980.11</v>
      </c>
      <c r="H10" s="15">
        <f t="shared" si="1"/>
        <v>2215141.1599999997</v>
      </c>
    </row>
    <row r="11" spans="1:8" ht="11.25">
      <c r="A11" s="4" t="s">
        <v>134</v>
      </c>
      <c r="B11" s="22"/>
      <c r="C11" s="15">
        <v>2434582.78</v>
      </c>
      <c r="D11" s="15">
        <v>0</v>
      </c>
      <c r="E11" s="15">
        <f t="shared" si="0"/>
        <v>2434582.78</v>
      </c>
      <c r="F11" s="15">
        <v>730240.76</v>
      </c>
      <c r="G11" s="15">
        <v>269481.27</v>
      </c>
      <c r="H11" s="15">
        <f t="shared" si="1"/>
        <v>1704342.0199999998</v>
      </c>
    </row>
    <row r="12" spans="1:8" ht="11.25">
      <c r="A12" s="4" t="s">
        <v>135</v>
      </c>
      <c r="B12" s="22"/>
      <c r="C12" s="15">
        <v>414902.08</v>
      </c>
      <c r="D12" s="15">
        <v>0</v>
      </c>
      <c r="E12" s="15">
        <f t="shared" si="0"/>
        <v>414902.08</v>
      </c>
      <c r="F12" s="15">
        <v>82820.69</v>
      </c>
      <c r="G12" s="15">
        <v>77588.85</v>
      </c>
      <c r="H12" s="15">
        <f t="shared" si="1"/>
        <v>332081.39</v>
      </c>
    </row>
    <row r="13" spans="1:8" ht="11.25">
      <c r="A13" s="4" t="s">
        <v>136</v>
      </c>
      <c r="B13" s="22"/>
      <c r="C13" s="15">
        <v>847912.28</v>
      </c>
      <c r="D13" s="15">
        <v>0</v>
      </c>
      <c r="E13" s="15">
        <f t="shared" si="0"/>
        <v>847912.28</v>
      </c>
      <c r="F13" s="15">
        <v>199931.24</v>
      </c>
      <c r="G13" s="15">
        <v>171970.9</v>
      </c>
      <c r="H13" s="15">
        <f t="shared" si="1"/>
        <v>647981.04</v>
      </c>
    </row>
    <row r="14" spans="1:8" ht="11.25">
      <c r="A14" s="4" t="s">
        <v>137</v>
      </c>
      <c r="B14" s="22"/>
      <c r="C14" s="15">
        <v>403478.93</v>
      </c>
      <c r="D14" s="15">
        <v>0</v>
      </c>
      <c r="E14" s="15">
        <f aca="true" t="shared" si="2" ref="E14:E46">C14+D14</f>
        <v>403478.93</v>
      </c>
      <c r="F14" s="15">
        <v>62656.29</v>
      </c>
      <c r="G14" s="15">
        <v>56966.4</v>
      </c>
      <c r="H14" s="15">
        <f aca="true" t="shared" si="3" ref="H14:H46">E14-F14</f>
        <v>340822.64</v>
      </c>
    </row>
    <row r="15" spans="1:8" ht="11.25">
      <c r="A15" s="4" t="s">
        <v>138</v>
      </c>
      <c r="B15" s="22"/>
      <c r="C15" s="15">
        <v>5187746.84</v>
      </c>
      <c r="D15" s="15">
        <v>0</v>
      </c>
      <c r="E15" s="15">
        <f t="shared" si="2"/>
        <v>5187746.84</v>
      </c>
      <c r="F15" s="15">
        <v>1034014.13</v>
      </c>
      <c r="G15" s="15">
        <v>969626.4</v>
      </c>
      <c r="H15" s="15">
        <f t="shared" si="3"/>
        <v>4153732.71</v>
      </c>
    </row>
    <row r="16" spans="1:8" ht="11.25">
      <c r="A16" s="4" t="s">
        <v>139</v>
      </c>
      <c r="B16" s="22"/>
      <c r="C16" s="15">
        <v>2199281.99</v>
      </c>
      <c r="D16" s="15">
        <v>0</v>
      </c>
      <c r="E16" s="15">
        <f t="shared" si="2"/>
        <v>2199281.99</v>
      </c>
      <c r="F16" s="15">
        <v>424885.56</v>
      </c>
      <c r="G16" s="15">
        <v>384481.46</v>
      </c>
      <c r="H16" s="15">
        <f t="shared" si="3"/>
        <v>1774396.4300000002</v>
      </c>
    </row>
    <row r="17" spans="1:8" ht="11.25">
      <c r="A17" s="4" t="s">
        <v>140</v>
      </c>
      <c r="B17" s="22"/>
      <c r="C17" s="15">
        <v>236901.16</v>
      </c>
      <c r="D17" s="15">
        <v>0</v>
      </c>
      <c r="E17" s="15">
        <f t="shared" si="2"/>
        <v>236901.16</v>
      </c>
      <c r="F17" s="15">
        <v>29949.35</v>
      </c>
      <c r="G17" s="15">
        <v>4283.41</v>
      </c>
      <c r="H17" s="15">
        <f t="shared" si="3"/>
        <v>206951.81</v>
      </c>
    </row>
    <row r="18" spans="1:8" ht="11.25">
      <c r="A18" s="4" t="s">
        <v>141</v>
      </c>
      <c r="B18" s="22"/>
      <c r="C18" s="15">
        <v>728254.42</v>
      </c>
      <c r="D18" s="15">
        <v>0</v>
      </c>
      <c r="E18" s="15">
        <f t="shared" si="2"/>
        <v>728254.42</v>
      </c>
      <c r="F18" s="15">
        <v>160194.55</v>
      </c>
      <c r="G18" s="15">
        <v>134145.71</v>
      </c>
      <c r="H18" s="15">
        <f t="shared" si="3"/>
        <v>568059.8700000001</v>
      </c>
    </row>
    <row r="19" spans="1:8" ht="11.25">
      <c r="A19" s="4" t="s">
        <v>142</v>
      </c>
      <c r="B19" s="22"/>
      <c r="C19" s="15">
        <v>28342369.89</v>
      </c>
      <c r="D19" s="15">
        <v>14</v>
      </c>
      <c r="E19" s="15">
        <f t="shared" si="2"/>
        <v>28342383.89</v>
      </c>
      <c r="F19" s="15">
        <v>12339763.75</v>
      </c>
      <c r="G19" s="15">
        <v>12077503.3</v>
      </c>
      <c r="H19" s="15">
        <f t="shared" si="3"/>
        <v>16002620.14</v>
      </c>
    </row>
    <row r="20" spans="1:8" ht="11.25">
      <c r="A20" s="4" t="s">
        <v>143</v>
      </c>
      <c r="B20" s="22"/>
      <c r="C20" s="15">
        <v>3314234.45</v>
      </c>
      <c r="D20" s="15">
        <v>0</v>
      </c>
      <c r="E20" s="15">
        <f t="shared" si="2"/>
        <v>3314234.45</v>
      </c>
      <c r="F20" s="15">
        <v>551910.21</v>
      </c>
      <c r="G20" s="15">
        <v>459687.89</v>
      </c>
      <c r="H20" s="15">
        <f t="shared" si="3"/>
        <v>2762324.24</v>
      </c>
    </row>
    <row r="21" spans="1:8" ht="11.25">
      <c r="A21" s="4" t="s">
        <v>144</v>
      </c>
      <c r="B21" s="22"/>
      <c r="C21" s="15">
        <v>5486</v>
      </c>
      <c r="D21" s="15">
        <v>0</v>
      </c>
      <c r="E21" s="15">
        <f t="shared" si="2"/>
        <v>5486</v>
      </c>
      <c r="F21" s="15">
        <v>0</v>
      </c>
      <c r="G21" s="15">
        <v>0</v>
      </c>
      <c r="H21" s="15">
        <f t="shared" si="3"/>
        <v>5486</v>
      </c>
    </row>
    <row r="22" spans="1:8" ht="11.25">
      <c r="A22" s="4" t="s">
        <v>145</v>
      </c>
      <c r="B22" s="22"/>
      <c r="C22" s="15">
        <v>1492560.71</v>
      </c>
      <c r="D22" s="15">
        <v>0</v>
      </c>
      <c r="E22" s="15">
        <f t="shared" si="2"/>
        <v>1492560.71</v>
      </c>
      <c r="F22" s="15">
        <v>303436.61</v>
      </c>
      <c r="G22" s="15">
        <v>285689.1</v>
      </c>
      <c r="H22" s="15">
        <f t="shared" si="3"/>
        <v>1189124.1</v>
      </c>
    </row>
    <row r="23" spans="1:8" ht="11.25">
      <c r="A23" s="4" t="s">
        <v>146</v>
      </c>
      <c r="B23" s="22"/>
      <c r="C23" s="15">
        <v>54065536.45</v>
      </c>
      <c r="D23" s="15">
        <v>42865212.75</v>
      </c>
      <c r="E23" s="15">
        <f t="shared" si="2"/>
        <v>96930749.2</v>
      </c>
      <c r="F23" s="15">
        <v>35460280.56</v>
      </c>
      <c r="G23" s="15">
        <v>27705807.73</v>
      </c>
      <c r="H23" s="15">
        <f t="shared" si="3"/>
        <v>61470468.64</v>
      </c>
    </row>
    <row r="24" spans="1:8" ht="11.25">
      <c r="A24" s="4" t="s">
        <v>147</v>
      </c>
      <c r="B24" s="22"/>
      <c r="C24" s="15">
        <v>2993247.47</v>
      </c>
      <c r="D24" s="15">
        <v>0</v>
      </c>
      <c r="E24" s="15">
        <f t="shared" si="2"/>
        <v>2993247.47</v>
      </c>
      <c r="F24" s="15">
        <v>481268.59</v>
      </c>
      <c r="G24" s="15">
        <v>264934.91</v>
      </c>
      <c r="H24" s="15">
        <f t="shared" si="3"/>
        <v>2511978.8800000004</v>
      </c>
    </row>
    <row r="25" spans="1:8" ht="11.25">
      <c r="A25" s="4" t="s">
        <v>148</v>
      </c>
      <c r="B25" s="22"/>
      <c r="C25" s="15">
        <v>17250120.48</v>
      </c>
      <c r="D25" s="15">
        <v>0</v>
      </c>
      <c r="E25" s="15">
        <f t="shared" si="2"/>
        <v>17250120.48</v>
      </c>
      <c r="F25" s="15">
        <v>4645668.57</v>
      </c>
      <c r="G25" s="15">
        <v>159156</v>
      </c>
      <c r="H25" s="15">
        <f t="shared" si="3"/>
        <v>12604451.91</v>
      </c>
    </row>
    <row r="26" spans="1:8" ht="11.25">
      <c r="A26" s="4" t="s">
        <v>149</v>
      </c>
      <c r="B26" s="22"/>
      <c r="C26" s="15">
        <v>21670803.67</v>
      </c>
      <c r="D26" s="15">
        <v>0</v>
      </c>
      <c r="E26" s="15">
        <f t="shared" si="2"/>
        <v>21670803.67</v>
      </c>
      <c r="F26" s="15">
        <v>3857463.48</v>
      </c>
      <c r="G26" s="15">
        <v>769416.71</v>
      </c>
      <c r="H26" s="15">
        <f t="shared" si="3"/>
        <v>17813340.19</v>
      </c>
    </row>
    <row r="27" spans="1:8" ht="11.25">
      <c r="A27" s="4" t="s">
        <v>150</v>
      </c>
      <c r="B27" s="22"/>
      <c r="C27" s="15">
        <v>787965.08</v>
      </c>
      <c r="D27" s="15">
        <v>0</v>
      </c>
      <c r="E27" s="15">
        <f t="shared" si="2"/>
        <v>787965.08</v>
      </c>
      <c r="F27" s="15">
        <v>180712.97</v>
      </c>
      <c r="G27" s="15">
        <v>154642.75</v>
      </c>
      <c r="H27" s="15">
        <f t="shared" si="3"/>
        <v>607252.11</v>
      </c>
    </row>
    <row r="28" spans="1:8" ht="11.25">
      <c r="A28" s="4" t="s">
        <v>151</v>
      </c>
      <c r="B28" s="22"/>
      <c r="C28" s="15">
        <v>919115.51</v>
      </c>
      <c r="D28" s="15">
        <v>0</v>
      </c>
      <c r="E28" s="15">
        <f t="shared" si="2"/>
        <v>919115.51</v>
      </c>
      <c r="F28" s="15">
        <v>203057.67</v>
      </c>
      <c r="G28" s="15">
        <v>176991.43</v>
      </c>
      <c r="H28" s="15">
        <f t="shared" si="3"/>
        <v>716057.84</v>
      </c>
    </row>
    <row r="29" spans="1:8" ht="11.25">
      <c r="A29" s="4" t="s">
        <v>152</v>
      </c>
      <c r="B29" s="22"/>
      <c r="C29" s="15">
        <v>2646824.46</v>
      </c>
      <c r="D29" s="15">
        <v>0</v>
      </c>
      <c r="E29" s="15">
        <f t="shared" si="2"/>
        <v>2646824.46</v>
      </c>
      <c r="F29" s="15">
        <v>632349.48</v>
      </c>
      <c r="G29" s="15">
        <v>440369.48</v>
      </c>
      <c r="H29" s="15">
        <f t="shared" si="3"/>
        <v>2014474.98</v>
      </c>
    </row>
    <row r="30" spans="1:8" ht="11.25">
      <c r="A30" s="4" t="s">
        <v>153</v>
      </c>
      <c r="B30" s="22"/>
      <c r="C30" s="15">
        <v>1227805.72</v>
      </c>
      <c r="D30" s="15">
        <v>0</v>
      </c>
      <c r="E30" s="15">
        <f t="shared" si="2"/>
        <v>1227805.72</v>
      </c>
      <c r="F30" s="15">
        <v>289958.12</v>
      </c>
      <c r="G30" s="15">
        <v>196940.91</v>
      </c>
      <c r="H30" s="15">
        <f t="shared" si="3"/>
        <v>937847.6</v>
      </c>
    </row>
    <row r="31" spans="1:8" ht="11.25">
      <c r="A31" s="4" t="s">
        <v>154</v>
      </c>
      <c r="B31" s="22"/>
      <c r="C31" s="15">
        <v>18810.19</v>
      </c>
      <c r="D31" s="15">
        <v>0</v>
      </c>
      <c r="E31" s="15">
        <f t="shared" si="2"/>
        <v>18810.19</v>
      </c>
      <c r="F31" s="15">
        <v>3857</v>
      </c>
      <c r="G31" s="15">
        <v>0</v>
      </c>
      <c r="H31" s="15">
        <f t="shared" si="3"/>
        <v>14953.189999999999</v>
      </c>
    </row>
    <row r="32" spans="1:8" ht="11.25">
      <c r="A32" s="4" t="s">
        <v>155</v>
      </c>
      <c r="B32" s="22"/>
      <c r="C32" s="15">
        <v>15242579.51</v>
      </c>
      <c r="D32" s="15">
        <v>9937310.99</v>
      </c>
      <c r="E32" s="15">
        <f t="shared" si="2"/>
        <v>25179890.5</v>
      </c>
      <c r="F32" s="15">
        <v>9682067.4</v>
      </c>
      <c r="G32" s="15">
        <v>6615808.16</v>
      </c>
      <c r="H32" s="15">
        <f t="shared" si="3"/>
        <v>15497823.1</v>
      </c>
    </row>
    <row r="33" spans="1:8" ht="11.25">
      <c r="A33" s="4" t="s">
        <v>156</v>
      </c>
      <c r="B33" s="22"/>
      <c r="C33" s="15">
        <v>8693807.76</v>
      </c>
      <c r="D33" s="15">
        <v>0</v>
      </c>
      <c r="E33" s="15">
        <f t="shared" si="2"/>
        <v>8693807.76</v>
      </c>
      <c r="F33" s="15">
        <v>2449505.69</v>
      </c>
      <c r="G33" s="15">
        <v>714259.21</v>
      </c>
      <c r="H33" s="15">
        <f t="shared" si="3"/>
        <v>6244302.07</v>
      </c>
    </row>
    <row r="34" spans="1:8" ht="11.25">
      <c r="A34" s="4" t="s">
        <v>157</v>
      </c>
      <c r="B34" s="22"/>
      <c r="C34" s="15">
        <v>349433.5</v>
      </c>
      <c r="D34" s="15">
        <v>0</v>
      </c>
      <c r="E34" s="15">
        <f t="shared" si="2"/>
        <v>349433.5</v>
      </c>
      <c r="F34" s="15">
        <v>62440.19</v>
      </c>
      <c r="G34" s="15">
        <v>55815.3</v>
      </c>
      <c r="H34" s="15">
        <f t="shared" si="3"/>
        <v>286993.31</v>
      </c>
    </row>
    <row r="35" spans="1:8" ht="11.25">
      <c r="A35" s="4" t="s">
        <v>158</v>
      </c>
      <c r="B35" s="22"/>
      <c r="C35" s="15">
        <v>11823260.93</v>
      </c>
      <c r="D35" s="15">
        <v>1133900.04</v>
      </c>
      <c r="E35" s="15">
        <f t="shared" si="2"/>
        <v>12957160.969999999</v>
      </c>
      <c r="F35" s="15">
        <v>617954.38</v>
      </c>
      <c r="G35" s="15">
        <v>348214.35</v>
      </c>
      <c r="H35" s="15">
        <f t="shared" si="3"/>
        <v>12339206.589999998</v>
      </c>
    </row>
    <row r="36" spans="1:8" ht="11.25">
      <c r="A36" s="4" t="s">
        <v>159</v>
      </c>
      <c r="B36" s="22"/>
      <c r="C36" s="15">
        <v>938336.08</v>
      </c>
      <c r="D36" s="15">
        <v>0</v>
      </c>
      <c r="E36" s="15">
        <f t="shared" si="2"/>
        <v>938336.08</v>
      </c>
      <c r="F36" s="15">
        <v>145544.61</v>
      </c>
      <c r="G36" s="15">
        <v>139639.18</v>
      </c>
      <c r="H36" s="15">
        <f t="shared" si="3"/>
        <v>792791.47</v>
      </c>
    </row>
    <row r="37" spans="1:8" ht="11.25">
      <c r="A37" s="4" t="s">
        <v>160</v>
      </c>
      <c r="B37" s="22"/>
      <c r="C37" s="15">
        <v>50491343.03</v>
      </c>
      <c r="D37" s="15">
        <v>1385001.42</v>
      </c>
      <c r="E37" s="15">
        <f t="shared" si="2"/>
        <v>51876344.45</v>
      </c>
      <c r="F37" s="15">
        <v>11757467.66</v>
      </c>
      <c r="G37" s="15">
        <v>9398087.05</v>
      </c>
      <c r="H37" s="15">
        <f t="shared" si="3"/>
        <v>40118876.79000001</v>
      </c>
    </row>
    <row r="38" spans="1:8" ht="11.25">
      <c r="A38" s="4" t="s">
        <v>161</v>
      </c>
      <c r="B38" s="22"/>
      <c r="C38" s="15">
        <v>2101319.92</v>
      </c>
      <c r="D38" s="15">
        <v>0</v>
      </c>
      <c r="E38" s="15">
        <f t="shared" si="2"/>
        <v>2101319.92</v>
      </c>
      <c r="F38" s="15">
        <v>77576.74</v>
      </c>
      <c r="G38" s="15">
        <v>0</v>
      </c>
      <c r="H38" s="15">
        <f t="shared" si="3"/>
        <v>2023743.18</v>
      </c>
    </row>
    <row r="39" spans="1:8" ht="11.25">
      <c r="A39" s="4" t="s">
        <v>162</v>
      </c>
      <c r="B39" s="22"/>
      <c r="C39" s="15">
        <v>613811.54</v>
      </c>
      <c r="D39" s="15">
        <v>0</v>
      </c>
      <c r="E39" s="15">
        <f t="shared" si="2"/>
        <v>613811.54</v>
      </c>
      <c r="F39" s="15">
        <v>146794.85</v>
      </c>
      <c r="G39" s="15">
        <v>109769.18</v>
      </c>
      <c r="H39" s="15">
        <f t="shared" si="3"/>
        <v>467016.69000000006</v>
      </c>
    </row>
    <row r="40" spans="1:8" ht="11.25">
      <c r="A40" s="4" t="s">
        <v>163</v>
      </c>
      <c r="B40" s="22"/>
      <c r="C40" s="15">
        <v>2257104.02</v>
      </c>
      <c r="D40" s="15">
        <v>450</v>
      </c>
      <c r="E40" s="15">
        <f t="shared" si="2"/>
        <v>2257554.02</v>
      </c>
      <c r="F40" s="15">
        <v>452274.07</v>
      </c>
      <c r="G40" s="15">
        <v>411854.28</v>
      </c>
      <c r="H40" s="15">
        <f t="shared" si="3"/>
        <v>1805279.95</v>
      </c>
    </row>
    <row r="41" spans="1:8" ht="11.25">
      <c r="A41" s="4" t="s">
        <v>164</v>
      </c>
      <c r="B41" s="22"/>
      <c r="C41" s="15">
        <v>2639777.87</v>
      </c>
      <c r="D41" s="15">
        <v>-450</v>
      </c>
      <c r="E41" s="15">
        <f t="shared" si="2"/>
        <v>2639327.87</v>
      </c>
      <c r="F41" s="15">
        <v>336245.22</v>
      </c>
      <c r="G41" s="15">
        <v>255137.88</v>
      </c>
      <c r="H41" s="15">
        <f t="shared" si="3"/>
        <v>2303082.6500000004</v>
      </c>
    </row>
    <row r="42" spans="1:8" ht="11.25">
      <c r="A42" s="4" t="s">
        <v>165</v>
      </c>
      <c r="B42" s="22"/>
      <c r="C42" s="15">
        <v>2527048.28</v>
      </c>
      <c r="D42" s="15">
        <v>0</v>
      </c>
      <c r="E42" s="15">
        <f t="shared" si="2"/>
        <v>2527048.28</v>
      </c>
      <c r="F42" s="15">
        <v>453181.12</v>
      </c>
      <c r="G42" s="15">
        <v>400613.08</v>
      </c>
      <c r="H42" s="15">
        <f t="shared" si="3"/>
        <v>2073867.1599999997</v>
      </c>
    </row>
    <row r="43" spans="1:8" ht="11.25">
      <c r="A43" s="4" t="s">
        <v>166</v>
      </c>
      <c r="B43" s="22"/>
      <c r="C43" s="15">
        <v>2460079.21</v>
      </c>
      <c r="D43" s="15">
        <v>0</v>
      </c>
      <c r="E43" s="15">
        <f t="shared" si="2"/>
        <v>2460079.21</v>
      </c>
      <c r="F43" s="15">
        <v>291635.54</v>
      </c>
      <c r="G43" s="15">
        <v>184123.75</v>
      </c>
      <c r="H43" s="15">
        <f t="shared" si="3"/>
        <v>2168443.67</v>
      </c>
    </row>
    <row r="44" spans="1:8" ht="11.25">
      <c r="A44" s="4" t="s">
        <v>167</v>
      </c>
      <c r="B44" s="22"/>
      <c r="C44" s="15">
        <v>1765055.04</v>
      </c>
      <c r="D44" s="15">
        <v>0</v>
      </c>
      <c r="E44" s="15">
        <f t="shared" si="2"/>
        <v>1765055.04</v>
      </c>
      <c r="F44" s="15">
        <v>187543.07</v>
      </c>
      <c r="G44" s="15">
        <v>163558.8</v>
      </c>
      <c r="H44" s="15">
        <f t="shared" si="3"/>
        <v>1577511.97</v>
      </c>
    </row>
    <row r="45" spans="1:8" ht="11.25">
      <c r="A45" s="4" t="s">
        <v>168</v>
      </c>
      <c r="B45" s="22"/>
      <c r="C45" s="15">
        <v>26182086.57</v>
      </c>
      <c r="D45" s="15">
        <v>7000000</v>
      </c>
      <c r="E45" s="15">
        <f t="shared" si="2"/>
        <v>33182086.57</v>
      </c>
      <c r="F45" s="15">
        <v>14959702.62</v>
      </c>
      <c r="G45" s="15">
        <v>5126567.7</v>
      </c>
      <c r="H45" s="15">
        <f t="shared" si="3"/>
        <v>18222383.950000003</v>
      </c>
    </row>
    <row r="46" spans="1:8" ht="11.25">
      <c r="A46" s="4" t="s">
        <v>169</v>
      </c>
      <c r="B46" s="22"/>
      <c r="C46" s="15">
        <v>1462377.35</v>
      </c>
      <c r="D46" s="15">
        <v>0</v>
      </c>
      <c r="E46" s="15">
        <f t="shared" si="2"/>
        <v>1462377.35</v>
      </c>
      <c r="F46" s="15">
        <v>225819.08</v>
      </c>
      <c r="G46" s="15">
        <v>198666.06</v>
      </c>
      <c r="H46" s="15">
        <f t="shared" si="3"/>
        <v>1236558.27</v>
      </c>
    </row>
    <row r="47" spans="1:8" ht="11.25">
      <c r="A47" s="4"/>
      <c r="B47" s="22"/>
      <c r="C47" s="15"/>
      <c r="D47" s="15"/>
      <c r="E47" s="15"/>
      <c r="F47" s="15"/>
      <c r="G47" s="15"/>
      <c r="H47" s="15"/>
    </row>
    <row r="48" spans="1:8" ht="11.25">
      <c r="A48" s="4"/>
      <c r="B48" s="25"/>
      <c r="C48" s="16"/>
      <c r="D48" s="16"/>
      <c r="E48" s="16"/>
      <c r="F48" s="16"/>
      <c r="G48" s="16"/>
      <c r="H48" s="16"/>
    </row>
    <row r="49" spans="1:8" ht="11.25">
      <c r="A49" s="26"/>
      <c r="B49" s="47" t="s">
        <v>53</v>
      </c>
      <c r="C49" s="23">
        <f aca="true" t="shared" si="4" ref="C49:H49">SUM(C7:C48)</f>
        <v>294009465.3600001</v>
      </c>
      <c r="D49" s="23">
        <f t="shared" si="4"/>
        <v>64221439.2</v>
      </c>
      <c r="E49" s="23">
        <f t="shared" si="4"/>
        <v>358230904.56000006</v>
      </c>
      <c r="F49" s="23">
        <f t="shared" si="4"/>
        <v>109179730.48999998</v>
      </c>
      <c r="G49" s="23">
        <f t="shared" si="4"/>
        <v>71725528.14</v>
      </c>
      <c r="H49" s="23">
        <f t="shared" si="4"/>
        <v>249051174.06999996</v>
      </c>
    </row>
    <row r="52" spans="1:8" ht="45" customHeight="1">
      <c r="A52" s="56" t="s">
        <v>171</v>
      </c>
      <c r="B52" s="57"/>
      <c r="C52" s="57"/>
      <c r="D52" s="57"/>
      <c r="E52" s="57"/>
      <c r="F52" s="57"/>
      <c r="G52" s="57"/>
      <c r="H52" s="58"/>
    </row>
    <row r="54" spans="1:8" ht="11.25">
      <c r="A54" s="61" t="s">
        <v>54</v>
      </c>
      <c r="B54" s="62"/>
      <c r="C54" s="56" t="s">
        <v>60</v>
      </c>
      <c r="D54" s="57"/>
      <c r="E54" s="57"/>
      <c r="F54" s="57"/>
      <c r="G54" s="58"/>
      <c r="H54" s="59" t="s">
        <v>59</v>
      </c>
    </row>
    <row r="55" spans="1:8" ht="22.5">
      <c r="A55" s="63"/>
      <c r="B55" s="64"/>
      <c r="C55" s="9" t="s">
        <v>55</v>
      </c>
      <c r="D55" s="9" t="s">
        <v>125</v>
      </c>
      <c r="E55" s="9" t="s">
        <v>56</v>
      </c>
      <c r="F55" s="9" t="s">
        <v>57</v>
      </c>
      <c r="G55" s="9" t="s">
        <v>58</v>
      </c>
      <c r="H55" s="60"/>
    </row>
    <row r="56" spans="1:8" ht="11.25">
      <c r="A56" s="65"/>
      <c r="B56" s="66"/>
      <c r="C56" s="10">
        <v>1</v>
      </c>
      <c r="D56" s="10">
        <v>2</v>
      </c>
      <c r="E56" s="10" t="s">
        <v>126</v>
      </c>
      <c r="F56" s="10">
        <v>4</v>
      </c>
      <c r="G56" s="10">
        <v>5</v>
      </c>
      <c r="H56" s="10" t="s">
        <v>127</v>
      </c>
    </row>
    <row r="57" spans="1:8" ht="11.25">
      <c r="A57" s="28"/>
      <c r="B57" s="29"/>
      <c r="C57" s="33"/>
      <c r="D57" s="33"/>
      <c r="E57" s="33"/>
      <c r="F57" s="33"/>
      <c r="G57" s="33"/>
      <c r="H57" s="33"/>
    </row>
    <row r="58" spans="1:8" ht="11.25">
      <c r="A58" s="4" t="s">
        <v>8</v>
      </c>
      <c r="B58" s="2"/>
      <c r="C58" s="34">
        <v>0</v>
      </c>
      <c r="D58" s="34">
        <v>0</v>
      </c>
      <c r="E58" s="34">
        <f>C58+D58</f>
        <v>0</v>
      </c>
      <c r="F58" s="34">
        <v>0</v>
      </c>
      <c r="G58" s="34">
        <v>0</v>
      </c>
      <c r="H58" s="34">
        <f>E58-F58</f>
        <v>0</v>
      </c>
    </row>
    <row r="59" spans="1:8" ht="11.25">
      <c r="A59" s="4" t="s">
        <v>9</v>
      </c>
      <c r="B59" s="2"/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ht="11.25">
      <c r="A60" s="4" t="s">
        <v>10</v>
      </c>
      <c r="B60" s="2"/>
      <c r="C60" s="34">
        <v>0</v>
      </c>
      <c r="D60" s="34">
        <v>0</v>
      </c>
      <c r="E60" s="34">
        <f>C60+D60</f>
        <v>0</v>
      </c>
      <c r="F60" s="34">
        <v>0</v>
      </c>
      <c r="G60" s="34">
        <v>0</v>
      </c>
      <c r="H60" s="34">
        <f>E60-F60</f>
        <v>0</v>
      </c>
    </row>
    <row r="61" spans="1:8" ht="11.25">
      <c r="A61" s="4" t="s">
        <v>11</v>
      </c>
      <c r="B61" s="2"/>
      <c r="C61" s="34">
        <v>0</v>
      </c>
      <c r="D61" s="34">
        <v>0</v>
      </c>
      <c r="E61" s="34">
        <f>C61+D61</f>
        <v>0</v>
      </c>
      <c r="F61" s="34">
        <v>0</v>
      </c>
      <c r="G61" s="34">
        <v>0</v>
      </c>
      <c r="H61" s="34">
        <f>E61-F61</f>
        <v>0</v>
      </c>
    </row>
    <row r="62" spans="1:8" ht="11.25">
      <c r="A62" s="4"/>
      <c r="B62" s="2"/>
      <c r="C62" s="35"/>
      <c r="D62" s="35"/>
      <c r="E62" s="35"/>
      <c r="F62" s="35"/>
      <c r="G62" s="35"/>
      <c r="H62" s="35"/>
    </row>
    <row r="63" spans="1:8" ht="11.25">
      <c r="A63" s="26"/>
      <c r="B63" s="47" t="s">
        <v>53</v>
      </c>
      <c r="C63" s="23">
        <f>SUM(C58:C62)</f>
        <v>0</v>
      </c>
      <c r="D63" s="23">
        <f>SUM(D58:D62)</f>
        <v>0</v>
      </c>
      <c r="E63" s="23">
        <f>SUM(E58:E61)</f>
        <v>0</v>
      </c>
      <c r="F63" s="23">
        <f>SUM(F58:F61)</f>
        <v>0</v>
      </c>
      <c r="G63" s="23">
        <f>SUM(G58:G61)</f>
        <v>0</v>
      </c>
      <c r="H63" s="23">
        <f>SUM(H58:H61)</f>
        <v>0</v>
      </c>
    </row>
    <row r="66" spans="1:8" ht="45" customHeight="1">
      <c r="A66" s="56" t="s">
        <v>172</v>
      </c>
      <c r="B66" s="57"/>
      <c r="C66" s="57"/>
      <c r="D66" s="57"/>
      <c r="E66" s="57"/>
      <c r="F66" s="57"/>
      <c r="G66" s="57"/>
      <c r="H66" s="58"/>
    </row>
    <row r="67" spans="1:8" ht="11.25">
      <c r="A67" s="61" t="s">
        <v>54</v>
      </c>
      <c r="B67" s="62"/>
      <c r="C67" s="56" t="s">
        <v>60</v>
      </c>
      <c r="D67" s="57"/>
      <c r="E67" s="57"/>
      <c r="F67" s="57"/>
      <c r="G67" s="58"/>
      <c r="H67" s="59" t="s">
        <v>59</v>
      </c>
    </row>
    <row r="68" spans="1:8" ht="22.5">
      <c r="A68" s="63"/>
      <c r="B68" s="64"/>
      <c r="C68" s="9" t="s">
        <v>55</v>
      </c>
      <c r="D68" s="9" t="s">
        <v>125</v>
      </c>
      <c r="E68" s="9" t="s">
        <v>56</v>
      </c>
      <c r="F68" s="9" t="s">
        <v>57</v>
      </c>
      <c r="G68" s="9" t="s">
        <v>58</v>
      </c>
      <c r="H68" s="60"/>
    </row>
    <row r="69" spans="1:8" ht="11.25">
      <c r="A69" s="65"/>
      <c r="B69" s="66"/>
      <c r="C69" s="10">
        <v>1</v>
      </c>
      <c r="D69" s="10">
        <v>2</v>
      </c>
      <c r="E69" s="10" t="s">
        <v>126</v>
      </c>
      <c r="F69" s="10">
        <v>4</v>
      </c>
      <c r="G69" s="10">
        <v>5</v>
      </c>
      <c r="H69" s="10" t="s">
        <v>127</v>
      </c>
    </row>
    <row r="70" spans="1:8" ht="11.25">
      <c r="A70" s="28"/>
      <c r="B70" s="29"/>
      <c r="C70" s="33"/>
      <c r="D70" s="33"/>
      <c r="E70" s="33"/>
      <c r="F70" s="33"/>
      <c r="G70" s="33"/>
      <c r="H70" s="33"/>
    </row>
    <row r="71" spans="1:8" ht="22.5">
      <c r="A71" s="4"/>
      <c r="B71" s="31" t="s">
        <v>13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ht="11.25">
      <c r="A72" s="4"/>
      <c r="B72" s="31"/>
      <c r="C72" s="34"/>
      <c r="D72" s="34"/>
      <c r="E72" s="34"/>
      <c r="F72" s="34"/>
      <c r="G72" s="34"/>
      <c r="H72" s="34"/>
    </row>
    <row r="73" spans="1:8" ht="11.25">
      <c r="A73" s="4"/>
      <c r="B73" s="31" t="s">
        <v>12</v>
      </c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ht="11.25">
      <c r="A74" s="4"/>
      <c r="B74" s="31"/>
      <c r="C74" s="34"/>
      <c r="D74" s="34"/>
      <c r="E74" s="34"/>
      <c r="F74" s="34"/>
      <c r="G74" s="34"/>
      <c r="H74" s="34"/>
    </row>
    <row r="75" spans="1:8" ht="22.5">
      <c r="A75" s="4"/>
      <c r="B75" s="31" t="s">
        <v>14</v>
      </c>
      <c r="C75" s="34">
        <v>0</v>
      </c>
      <c r="D75" s="34">
        <v>0</v>
      </c>
      <c r="E75" s="34">
        <f>C75+D75</f>
        <v>0</v>
      </c>
      <c r="F75" s="34">
        <v>0</v>
      </c>
      <c r="G75" s="34">
        <v>0</v>
      </c>
      <c r="H75" s="34">
        <f>E75-F75</f>
        <v>0</v>
      </c>
    </row>
    <row r="76" spans="1:8" ht="11.25">
      <c r="A76" s="4"/>
      <c r="B76" s="31"/>
      <c r="C76" s="34"/>
      <c r="D76" s="34"/>
      <c r="E76" s="34"/>
      <c r="F76" s="34"/>
      <c r="G76" s="34"/>
      <c r="H76" s="34"/>
    </row>
    <row r="77" spans="1:8" ht="22.5">
      <c r="A77" s="4"/>
      <c r="B77" s="31" t="s">
        <v>26</v>
      </c>
      <c r="C77" s="34">
        <v>0</v>
      </c>
      <c r="D77" s="34">
        <v>0</v>
      </c>
      <c r="E77" s="34">
        <f>C77+D77</f>
        <v>0</v>
      </c>
      <c r="F77" s="34">
        <v>0</v>
      </c>
      <c r="G77" s="34">
        <v>0</v>
      </c>
      <c r="H77" s="34">
        <f>E77-F77</f>
        <v>0</v>
      </c>
    </row>
    <row r="78" spans="1:8" ht="11.25">
      <c r="A78" s="4"/>
      <c r="B78" s="31"/>
      <c r="C78" s="34"/>
      <c r="D78" s="34"/>
      <c r="E78" s="34"/>
      <c r="F78" s="34"/>
      <c r="G78" s="34"/>
      <c r="H78" s="34"/>
    </row>
    <row r="79" spans="1:8" ht="22.5">
      <c r="A79" s="4"/>
      <c r="B79" s="31" t="s">
        <v>27</v>
      </c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ht="11.25">
      <c r="A80" s="4"/>
      <c r="B80" s="31"/>
      <c r="C80" s="34"/>
      <c r="D80" s="34"/>
      <c r="E80" s="34"/>
      <c r="F80" s="34"/>
      <c r="G80" s="34"/>
      <c r="H80" s="34"/>
    </row>
    <row r="81" spans="1:8" ht="22.5">
      <c r="A81" s="4"/>
      <c r="B81" s="31" t="s">
        <v>34</v>
      </c>
      <c r="C81" s="34">
        <v>0</v>
      </c>
      <c r="D81" s="34">
        <v>0</v>
      </c>
      <c r="E81" s="34">
        <f>C81+D81</f>
        <v>0</v>
      </c>
      <c r="F81" s="34">
        <v>0</v>
      </c>
      <c r="G81" s="34">
        <v>0</v>
      </c>
      <c r="H81" s="34">
        <f>E81-F81</f>
        <v>0</v>
      </c>
    </row>
    <row r="82" spans="1:8" ht="11.25">
      <c r="A82" s="4"/>
      <c r="B82" s="31"/>
      <c r="C82" s="34"/>
      <c r="D82" s="34"/>
      <c r="E82" s="34"/>
      <c r="F82" s="34"/>
      <c r="G82" s="34"/>
      <c r="H82" s="34"/>
    </row>
    <row r="83" spans="1:8" ht="11.25">
      <c r="A83" s="4"/>
      <c r="B83" s="31" t="s">
        <v>15</v>
      </c>
      <c r="C83" s="34">
        <v>0</v>
      </c>
      <c r="D83" s="34">
        <v>0</v>
      </c>
      <c r="E83" s="34">
        <f>C83+D83</f>
        <v>0</v>
      </c>
      <c r="F83" s="34">
        <v>0</v>
      </c>
      <c r="G83" s="34">
        <v>0</v>
      </c>
      <c r="H83" s="34">
        <f>E83-F83</f>
        <v>0</v>
      </c>
    </row>
    <row r="84" spans="1:8" ht="11.25">
      <c r="A84" s="30"/>
      <c r="B84" s="32"/>
      <c r="C84" s="35"/>
      <c r="D84" s="35"/>
      <c r="E84" s="35"/>
      <c r="F84" s="35"/>
      <c r="G84" s="35"/>
      <c r="H84" s="35"/>
    </row>
    <row r="85" spans="1:8" ht="11.25">
      <c r="A85" s="26"/>
      <c r="B85" s="47" t="s">
        <v>53</v>
      </c>
      <c r="C85" s="23">
        <f aca="true" t="shared" si="5" ref="C85:H85">SUM(C71:C83)</f>
        <v>0</v>
      </c>
      <c r="D85" s="23">
        <f t="shared" si="5"/>
        <v>0</v>
      </c>
      <c r="E85" s="23">
        <f t="shared" si="5"/>
        <v>0</v>
      </c>
      <c r="F85" s="23">
        <f t="shared" si="5"/>
        <v>0</v>
      </c>
      <c r="G85" s="23">
        <f t="shared" si="5"/>
        <v>0</v>
      </c>
      <c r="H85" s="23">
        <f t="shared" si="5"/>
        <v>0</v>
      </c>
    </row>
    <row r="87" spans="2:8" ht="11.25">
      <c r="B87" s="67" t="s">
        <v>174</v>
      </c>
      <c r="C87" s="67"/>
      <c r="D87" s="67"/>
      <c r="E87" s="67"/>
      <c r="F87" s="67"/>
      <c r="G87" s="67"/>
      <c r="H87" s="67"/>
    </row>
    <row r="88" spans="2:8" ht="11.25">
      <c r="B88" s="52"/>
      <c r="C88" s="52"/>
      <c r="D88" s="53"/>
      <c r="E88" s="53"/>
      <c r="F88" s="53"/>
      <c r="G88" s="53"/>
      <c r="H88" s="53"/>
    </row>
    <row r="89" spans="2:8" ht="11.25">
      <c r="B89" s="52"/>
      <c r="C89" s="52"/>
      <c r="D89" s="53"/>
      <c r="E89" s="53"/>
      <c r="F89" s="53"/>
      <c r="G89" s="53"/>
      <c r="H89" s="53"/>
    </row>
    <row r="90" spans="2:8" ht="11.25">
      <c r="B90" s="52"/>
      <c r="C90" s="52"/>
      <c r="D90" s="53"/>
      <c r="E90" s="53"/>
      <c r="F90" s="53"/>
      <c r="G90" s="53"/>
      <c r="H90" s="53"/>
    </row>
    <row r="91" spans="2:8" ht="11.25">
      <c r="B91" s="54" t="s">
        <v>175</v>
      </c>
      <c r="C91" s="54"/>
      <c r="D91" s="55" t="s">
        <v>176</v>
      </c>
      <c r="E91" s="55"/>
      <c r="F91" s="55"/>
      <c r="G91" s="55" t="s">
        <v>177</v>
      </c>
      <c r="H91" s="55"/>
    </row>
    <row r="92" spans="2:8" ht="11.25">
      <c r="B92" s="54" t="s">
        <v>178</v>
      </c>
      <c r="C92" s="54"/>
      <c r="D92" s="55" t="s">
        <v>179</v>
      </c>
      <c r="E92" s="55"/>
      <c r="F92" s="55"/>
      <c r="G92" s="55" t="s">
        <v>180</v>
      </c>
      <c r="H92" s="55"/>
    </row>
  </sheetData>
  <sheetProtection formatCells="0" formatColumns="0" formatRows="0" insertRows="0" deleteRows="0" autoFilter="0"/>
  <mergeCells count="13">
    <mergeCell ref="A1:H1"/>
    <mergeCell ref="A3:B5"/>
    <mergeCell ref="A52:H52"/>
    <mergeCell ref="A54:B56"/>
    <mergeCell ref="C3:G3"/>
    <mergeCell ref="H3:H4"/>
    <mergeCell ref="B87:H87"/>
    <mergeCell ref="A66:H66"/>
    <mergeCell ref="A67:B69"/>
    <mergeCell ref="C67:G67"/>
    <mergeCell ref="H67:H68"/>
    <mergeCell ref="C54:G54"/>
    <mergeCell ref="H54:H5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8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view="pageBreakPreview" zoomScale="60" zoomScalePageLayoutView="0" workbookViewId="0" topLeftCell="A1">
      <selection activeCell="B58" sqref="B58"/>
    </sheetView>
  </sheetViews>
  <sheetFormatPr defaultColWidth="12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 customWidth="1"/>
  </cols>
  <sheetData>
    <row r="1" spans="1:8" ht="49.5" customHeight="1">
      <c r="A1" s="56" t="s">
        <v>173</v>
      </c>
      <c r="B1" s="57"/>
      <c r="C1" s="57"/>
      <c r="D1" s="57"/>
      <c r="E1" s="57"/>
      <c r="F1" s="57"/>
      <c r="G1" s="57"/>
      <c r="H1" s="58"/>
    </row>
    <row r="2" spans="1:8" ht="11.25">
      <c r="A2" s="61" t="s">
        <v>54</v>
      </c>
      <c r="B2" s="62"/>
      <c r="C2" s="56" t="s">
        <v>60</v>
      </c>
      <c r="D2" s="57"/>
      <c r="E2" s="57"/>
      <c r="F2" s="57"/>
      <c r="G2" s="58"/>
      <c r="H2" s="59" t="s">
        <v>59</v>
      </c>
    </row>
    <row r="3" spans="1:8" ht="24.75" customHeight="1">
      <c r="A3" s="63"/>
      <c r="B3" s="6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0"/>
    </row>
    <row r="4" spans="1:8" ht="11.25">
      <c r="A4" s="65"/>
      <c r="B4" s="6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4"/>
      <c r="B5" s="45"/>
      <c r="C5" s="14"/>
      <c r="D5" s="14"/>
      <c r="E5" s="14"/>
      <c r="F5" s="14"/>
      <c r="G5" s="14"/>
      <c r="H5" s="14"/>
    </row>
    <row r="6" spans="1:8" ht="11.25">
      <c r="A6" s="41" t="s">
        <v>16</v>
      </c>
      <c r="B6" s="39"/>
      <c r="C6" s="15">
        <f aca="true" t="shared" si="0" ref="C6:H6">SUM(C7:C14)</f>
        <v>234952395.43000004</v>
      </c>
      <c r="D6" s="15">
        <f t="shared" si="0"/>
        <v>35484964.84</v>
      </c>
      <c r="E6" s="15">
        <f t="shared" si="0"/>
        <v>270437360.27</v>
      </c>
      <c r="F6" s="15">
        <f t="shared" si="0"/>
        <v>80186660.57</v>
      </c>
      <c r="G6" s="15">
        <f t="shared" si="0"/>
        <v>54990209.14000001</v>
      </c>
      <c r="H6" s="15">
        <f t="shared" si="0"/>
        <v>190250699.70000002</v>
      </c>
    </row>
    <row r="7" spans="1:8" ht="11.25">
      <c r="A7" s="38"/>
      <c r="B7" s="42" t="s">
        <v>42</v>
      </c>
      <c r="C7" s="15">
        <v>14025102.08</v>
      </c>
      <c r="D7" s="15">
        <v>0</v>
      </c>
      <c r="E7" s="15">
        <f>C7+D7</f>
        <v>14025102.08</v>
      </c>
      <c r="F7" s="15">
        <v>2979364.82</v>
      </c>
      <c r="G7" s="15">
        <v>2426620.57</v>
      </c>
      <c r="H7" s="15">
        <f>E7-F7</f>
        <v>11045737.26</v>
      </c>
    </row>
    <row r="8" spans="1:8" ht="11.25">
      <c r="A8" s="38"/>
      <c r="B8" s="42" t="s">
        <v>17</v>
      </c>
      <c r="C8" s="15">
        <v>0</v>
      </c>
      <c r="D8" s="15">
        <v>0</v>
      </c>
      <c r="E8" s="15">
        <f aca="true" t="shared" si="1" ref="E8:E14">C8+D8</f>
        <v>0</v>
      </c>
      <c r="F8" s="15">
        <v>0</v>
      </c>
      <c r="G8" s="15">
        <v>0</v>
      </c>
      <c r="H8" s="15">
        <f aca="true" t="shared" si="2" ref="H8:H14">E8-F8</f>
        <v>0</v>
      </c>
    </row>
    <row r="9" spans="1:8" ht="11.25">
      <c r="A9" s="38"/>
      <c r="B9" s="42" t="s">
        <v>43</v>
      </c>
      <c r="C9" s="15">
        <v>131235084.03</v>
      </c>
      <c r="D9" s="15">
        <v>34099949.42</v>
      </c>
      <c r="E9" s="15">
        <f t="shared" si="1"/>
        <v>165335033.45</v>
      </c>
      <c r="F9" s="15">
        <v>51097939.01</v>
      </c>
      <c r="G9" s="15">
        <v>29808388.02</v>
      </c>
      <c r="H9" s="15">
        <f t="shared" si="2"/>
        <v>114237094.44</v>
      </c>
    </row>
    <row r="10" spans="1:8" ht="11.25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1.25">
      <c r="A11" s="38"/>
      <c r="B11" s="42" t="s">
        <v>23</v>
      </c>
      <c r="C11" s="15">
        <v>31656604.34</v>
      </c>
      <c r="D11" s="15">
        <v>14</v>
      </c>
      <c r="E11" s="15">
        <f t="shared" si="1"/>
        <v>31656618.34</v>
      </c>
      <c r="F11" s="15">
        <v>12891673.96</v>
      </c>
      <c r="G11" s="15">
        <v>12537191.19</v>
      </c>
      <c r="H11" s="15">
        <f t="shared" si="2"/>
        <v>18764944.38</v>
      </c>
    </row>
    <row r="12" spans="1:8" ht="11.25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1.25">
      <c r="A13" s="38"/>
      <c r="B13" s="42" t="s">
        <v>44</v>
      </c>
      <c r="C13" s="15">
        <v>52206374.49</v>
      </c>
      <c r="D13" s="15">
        <v>1385001.42</v>
      </c>
      <c r="E13" s="15">
        <f t="shared" si="1"/>
        <v>53591375.910000004</v>
      </c>
      <c r="F13" s="15">
        <v>11981839.25</v>
      </c>
      <c r="G13" s="15">
        <v>9507856.23</v>
      </c>
      <c r="H13" s="15">
        <f t="shared" si="2"/>
        <v>41609536.660000004</v>
      </c>
    </row>
    <row r="14" spans="1:8" ht="11.25">
      <c r="A14" s="38"/>
      <c r="B14" s="42" t="s">
        <v>19</v>
      </c>
      <c r="C14" s="15">
        <v>5829230.49</v>
      </c>
      <c r="D14" s="15">
        <v>0</v>
      </c>
      <c r="E14" s="15">
        <f t="shared" si="1"/>
        <v>5829230.49</v>
      </c>
      <c r="F14" s="15">
        <v>1235843.53</v>
      </c>
      <c r="G14" s="15">
        <v>710153.13</v>
      </c>
      <c r="H14" s="15">
        <f t="shared" si="2"/>
        <v>4593386.96</v>
      </c>
    </row>
    <row r="15" spans="1:8" ht="11.25">
      <c r="A15" s="40"/>
      <c r="B15" s="42"/>
      <c r="C15" s="15"/>
      <c r="D15" s="15"/>
      <c r="E15" s="15"/>
      <c r="F15" s="15"/>
      <c r="G15" s="15"/>
      <c r="H15" s="15"/>
    </row>
    <row r="16" spans="1:8" ht="11.25">
      <c r="A16" s="41" t="s">
        <v>20</v>
      </c>
      <c r="B16" s="43"/>
      <c r="C16" s="15">
        <f aca="true" t="shared" si="3" ref="C16:H16">SUM(C17:C23)</f>
        <v>58977069.93</v>
      </c>
      <c r="D16" s="15">
        <f t="shared" si="3"/>
        <v>27816574.36</v>
      </c>
      <c r="E16" s="15">
        <f t="shared" si="3"/>
        <v>86793644.28999999</v>
      </c>
      <c r="F16" s="15">
        <f t="shared" si="3"/>
        <v>28993069.92</v>
      </c>
      <c r="G16" s="15">
        <f t="shared" si="3"/>
        <v>16735319</v>
      </c>
      <c r="H16" s="15">
        <f t="shared" si="3"/>
        <v>57800574.37</v>
      </c>
    </row>
    <row r="17" spans="1:8" ht="11.25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aca="true" t="shared" si="4" ref="H17:H23">E17-F17</f>
        <v>0</v>
      </c>
    </row>
    <row r="18" spans="1:8" ht="11.25">
      <c r="A18" s="38"/>
      <c r="B18" s="42" t="s">
        <v>28</v>
      </c>
      <c r="C18" s="15">
        <v>57514692.58</v>
      </c>
      <c r="D18" s="15">
        <v>18101197.88</v>
      </c>
      <c r="E18" s="15">
        <f aca="true" t="shared" si="5" ref="E18:E23">C18+D18</f>
        <v>75615890.46</v>
      </c>
      <c r="F18" s="15">
        <v>19768014.17</v>
      </c>
      <c r="G18" s="15">
        <v>10331704.48</v>
      </c>
      <c r="H18" s="15">
        <f t="shared" si="4"/>
        <v>55847876.28999999</v>
      </c>
    </row>
    <row r="19" spans="1:8" ht="11.25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1.25">
      <c r="A20" s="38"/>
      <c r="B20" s="42" t="s">
        <v>46</v>
      </c>
      <c r="C20" s="15">
        <v>1462377.35</v>
      </c>
      <c r="D20" s="15">
        <v>0</v>
      </c>
      <c r="E20" s="15">
        <f t="shared" si="5"/>
        <v>1462377.35</v>
      </c>
      <c r="F20" s="15">
        <v>225819.08</v>
      </c>
      <c r="G20" s="15">
        <v>198666.06</v>
      </c>
      <c r="H20" s="15">
        <f t="shared" si="4"/>
        <v>1236558.27</v>
      </c>
    </row>
    <row r="21" spans="1:8" ht="11.25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1.25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1.25">
      <c r="A23" s="38"/>
      <c r="B23" s="42" t="s">
        <v>4</v>
      </c>
      <c r="C23" s="15">
        <v>0</v>
      </c>
      <c r="D23" s="15">
        <v>9715376.48</v>
      </c>
      <c r="E23" s="15">
        <f t="shared" si="5"/>
        <v>9715376.48</v>
      </c>
      <c r="F23" s="15">
        <v>8999236.67</v>
      </c>
      <c r="G23" s="15">
        <v>6204948.46</v>
      </c>
      <c r="H23" s="15">
        <f t="shared" si="4"/>
        <v>716139.8100000005</v>
      </c>
    </row>
    <row r="24" spans="1:8" ht="11.25">
      <c r="A24" s="40"/>
      <c r="B24" s="42"/>
      <c r="C24" s="15"/>
      <c r="D24" s="15"/>
      <c r="E24" s="15"/>
      <c r="F24" s="15"/>
      <c r="G24" s="15"/>
      <c r="H24" s="15"/>
    </row>
    <row r="25" spans="1:8" ht="11.25">
      <c r="A25" s="41" t="s">
        <v>49</v>
      </c>
      <c r="B25" s="43"/>
      <c r="C25" s="15">
        <f aca="true" t="shared" si="6" ref="C25:H25">SUM(C26:C34)</f>
        <v>80000</v>
      </c>
      <c r="D25" s="15">
        <f t="shared" si="6"/>
        <v>919900</v>
      </c>
      <c r="E25" s="15">
        <f t="shared" si="6"/>
        <v>999900</v>
      </c>
      <c r="F25" s="15">
        <f t="shared" si="6"/>
        <v>0</v>
      </c>
      <c r="G25" s="15">
        <f t="shared" si="6"/>
        <v>0</v>
      </c>
      <c r="H25" s="15">
        <f t="shared" si="6"/>
        <v>999900</v>
      </c>
    </row>
    <row r="26" spans="1:8" ht="11.25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aca="true" t="shared" si="7" ref="H26:H34">E26-F26</f>
        <v>0</v>
      </c>
    </row>
    <row r="27" spans="1:8" ht="11.25">
      <c r="A27" s="38"/>
      <c r="B27" s="42" t="s">
        <v>24</v>
      </c>
      <c r="C27" s="15">
        <v>0</v>
      </c>
      <c r="D27" s="15">
        <v>919900</v>
      </c>
      <c r="E27" s="15">
        <f aca="true" t="shared" si="8" ref="E27:E34">C27+D27</f>
        <v>919900</v>
      </c>
      <c r="F27" s="15">
        <v>0</v>
      </c>
      <c r="G27" s="15">
        <v>0</v>
      </c>
      <c r="H27" s="15">
        <f t="shared" si="7"/>
        <v>919900</v>
      </c>
    </row>
    <row r="28" spans="1:8" ht="11.25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1.25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1.25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1.25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1.25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1.25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1.25">
      <c r="A34" s="38"/>
      <c r="B34" s="42" t="s">
        <v>31</v>
      </c>
      <c r="C34" s="15">
        <v>80000</v>
      </c>
      <c r="D34" s="15">
        <v>0</v>
      </c>
      <c r="E34" s="15">
        <f t="shared" si="8"/>
        <v>80000</v>
      </c>
      <c r="F34" s="15">
        <v>0</v>
      </c>
      <c r="G34" s="15">
        <v>0</v>
      </c>
      <c r="H34" s="15">
        <f t="shared" si="7"/>
        <v>80000</v>
      </c>
    </row>
    <row r="35" spans="1:8" ht="11.25">
      <c r="A35" s="40"/>
      <c r="B35" s="42"/>
      <c r="C35" s="15"/>
      <c r="D35" s="15"/>
      <c r="E35" s="15"/>
      <c r="F35" s="15"/>
      <c r="G35" s="15"/>
      <c r="H35" s="15"/>
    </row>
    <row r="36" spans="1:8" ht="11.25">
      <c r="A36" s="41" t="s">
        <v>32</v>
      </c>
      <c r="B36" s="43"/>
      <c r="C36" s="15">
        <f aca="true" t="shared" si="9" ref="C36:H36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1.25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>C38+D38</f>
        <v>0</v>
      </c>
      <c r="F38" s="15">
        <v>0</v>
      </c>
      <c r="G38" s="15">
        <v>0</v>
      </c>
      <c r="H38" s="15">
        <f>E38-F38</f>
        <v>0</v>
      </c>
    </row>
    <row r="39" spans="1:8" ht="11.25">
      <c r="A39" s="38"/>
      <c r="B39" s="42" t="s">
        <v>33</v>
      </c>
      <c r="C39" s="15">
        <v>0</v>
      </c>
      <c r="D39" s="15">
        <v>0</v>
      </c>
      <c r="E39" s="15">
        <f>C39+D39</f>
        <v>0</v>
      </c>
      <c r="F39" s="15">
        <v>0</v>
      </c>
      <c r="G39" s="15">
        <v>0</v>
      </c>
      <c r="H39" s="15">
        <f>E39-F39</f>
        <v>0</v>
      </c>
    </row>
    <row r="40" spans="1:8" ht="11.25">
      <c r="A40" s="38"/>
      <c r="B40" s="42" t="s">
        <v>7</v>
      </c>
      <c r="C40" s="15">
        <v>0</v>
      </c>
      <c r="D40" s="15">
        <v>0</v>
      </c>
      <c r="E40" s="15">
        <f>C40+D40</f>
        <v>0</v>
      </c>
      <c r="F40" s="15">
        <v>0</v>
      </c>
      <c r="G40" s="15">
        <v>0</v>
      </c>
      <c r="H40" s="15">
        <f>E40-F40</f>
        <v>0</v>
      </c>
    </row>
    <row r="41" spans="1:8" ht="11.25">
      <c r="A41" s="40"/>
      <c r="B41" s="42"/>
      <c r="C41" s="15"/>
      <c r="D41" s="15"/>
      <c r="E41" s="15"/>
      <c r="F41" s="15"/>
      <c r="G41" s="15"/>
      <c r="H41" s="15"/>
    </row>
    <row r="42" spans="1:8" ht="11.25">
      <c r="A42" s="46"/>
      <c r="B42" s="47" t="s">
        <v>53</v>
      </c>
      <c r="C42" s="23">
        <f aca="true" t="shared" si="10" ref="C42:H42">SUM(C36+C25+C16+C6)</f>
        <v>294009465.36</v>
      </c>
      <c r="D42" s="23">
        <f t="shared" si="10"/>
        <v>64221439.2</v>
      </c>
      <c r="E42" s="23">
        <f t="shared" si="10"/>
        <v>358230904.55999994</v>
      </c>
      <c r="F42" s="23">
        <f t="shared" si="10"/>
        <v>109179730.49</v>
      </c>
      <c r="G42" s="23">
        <f t="shared" si="10"/>
        <v>71725528.14000002</v>
      </c>
      <c r="H42" s="23">
        <f t="shared" si="10"/>
        <v>249051174.07000002</v>
      </c>
    </row>
    <row r="43" spans="1:8" ht="11.25">
      <c r="A43" s="37"/>
      <c r="B43" s="37"/>
      <c r="C43" s="37"/>
      <c r="D43" s="37"/>
      <c r="E43" s="37"/>
      <c r="F43" s="37"/>
      <c r="G43" s="37"/>
      <c r="H43" s="37"/>
    </row>
    <row r="44" spans="1:8" ht="11.25">
      <c r="A44" s="37"/>
      <c r="B44" s="67" t="s">
        <v>174</v>
      </c>
      <c r="C44" s="67"/>
      <c r="D44" s="67"/>
      <c r="E44" s="67"/>
      <c r="F44" s="67"/>
      <c r="G44" s="67"/>
      <c r="H44" s="67"/>
    </row>
    <row r="45" spans="1:8" ht="11.25">
      <c r="A45" s="37"/>
      <c r="B45" s="52"/>
      <c r="C45" s="52"/>
      <c r="D45" s="53"/>
      <c r="E45" s="53"/>
      <c r="F45" s="53"/>
      <c r="G45" s="53"/>
      <c r="H45" s="53"/>
    </row>
    <row r="46" spans="2:8" ht="11.25">
      <c r="B46" s="52"/>
      <c r="C46" s="52"/>
      <c r="D46" s="53"/>
      <c r="E46" s="53"/>
      <c r="F46" s="53"/>
      <c r="G46" s="53"/>
      <c r="H46" s="53"/>
    </row>
    <row r="47" spans="2:8" ht="11.25">
      <c r="B47" s="52"/>
      <c r="C47" s="52"/>
      <c r="D47" s="53"/>
      <c r="E47" s="53"/>
      <c r="F47" s="53"/>
      <c r="G47" s="53"/>
      <c r="H47" s="53"/>
    </row>
    <row r="48" spans="2:8" ht="11.25">
      <c r="B48" s="54" t="s">
        <v>175</v>
      </c>
      <c r="C48" s="54"/>
      <c r="D48" s="55" t="s">
        <v>176</v>
      </c>
      <c r="E48" s="55"/>
      <c r="F48" s="55"/>
      <c r="G48" s="55" t="s">
        <v>177</v>
      </c>
      <c r="H48" s="55"/>
    </row>
    <row r="49" spans="2:8" ht="11.25">
      <c r="B49" s="54" t="s">
        <v>178</v>
      </c>
      <c r="C49" s="54"/>
      <c r="D49" s="55" t="s">
        <v>179</v>
      </c>
      <c r="E49" s="55"/>
      <c r="F49" s="55"/>
      <c r="G49" s="55" t="s">
        <v>180</v>
      </c>
      <c r="H49" s="55"/>
    </row>
  </sheetData>
  <sheetProtection formatCells="0" formatColumns="0" formatRows="0" autoFilter="0"/>
  <mergeCells count="5">
    <mergeCell ref="A1:H1"/>
    <mergeCell ref="A2:B4"/>
    <mergeCell ref="C2:G2"/>
    <mergeCell ref="H2:H3"/>
    <mergeCell ref="B44:H4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2020-04-29T20:55:53Z</cp:lastPrinted>
  <dcterms:created xsi:type="dcterms:W3CDTF">2014-02-10T03:37:14Z</dcterms:created>
  <dcterms:modified xsi:type="dcterms:W3CDTF">2020-04-29T21:06:13Z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