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02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<sst xmlns="http://schemas.openxmlformats.org/spreadsheetml/2006/main" count="66" uniqueCount="66">
  <si>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</si>
  <si>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</si>
  <si>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</si>
  <si>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</si>
  <si>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</si>
  <si>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</si>
  <si>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</si>
  <si>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</si>
  <si>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</si>
  <si>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</si>
  <si>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</si>
  <si>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</si>
  <si>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</si>
  <si>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</si>
  <si>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</si>
  <si>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</si>
  <si>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</si>
  <si>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</si>
  <si>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</si>
  <si>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</si>
  <si>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</si>
  <si>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</si>
  <si>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</si>
  <si>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</si>
  <si>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</si>
  <si>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</si>
  <si>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</si>
  <si>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</si>
  <si>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</si>
  <si>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</si>
  <si>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</si>
  <si>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</si>
  <si>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</si>
  <si>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</si>
  <si>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</si>
  <si>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</si>
  <si>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</si>
  <si>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</si>
  <si>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</si>
  <si>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</si>
  <si>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</si>
  <si>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</si>
  <si>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</si>
  <si>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</si>
  <si>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</si>
  <si>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</si>
  <si>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</si>
  <si>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</si>
  <si>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</si>
  <si>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</si>
  <si>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</si>
  <si>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</si>
  <si>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</si>
  <si>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</si>
  <si>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</si>
  <si>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</si>
  <si>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</si>
  <si>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</si>
  <si>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Situación Financiera
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</si>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</sst>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4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4" fontId="4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64" fontId="4" fillId="0" borderId="0" xfId="49" applyNumberFormat="1" applyFont="1" applyFill="1" applyBorder="1" applyAlignment="1" applyProtection="1">
      <alignment vertical="top" wrapText="1"/>
      <protection locked="0"/>
    </xf>
    <xf numFmtId="16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NumberFormat="1" applyFont="1" applyFill="1" applyBorder="1" applyAlignment="1" applyProtection="1">
      <alignment horizontal="center" vertical="top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" fillId="0" borderId="12" xfId="58" applyFont="1" applyFill="1" applyBorder="1" applyAlignment="1" applyProtection="1">
      <alignment horizontal="left" vertical="top" wrapText="1"/>
      <protection locked="0"/>
    </xf>
    <xf numFmtId="0" fontId="3" fillId="0" borderId="13" xfId="58" applyFont="1" applyFill="1" applyBorder="1" applyAlignment="1" applyProtection="1">
      <alignment horizontal="left" vertical="top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Fill="1" applyBorder="1" applyAlignment="1" applyProtection="1">
      <alignment vertical="top" wrapText="1"/>
      <protection locked="0"/>
    </xf>
    <xf numFmtId="0" fontId="4" fillId="0" borderId="13" xfId="58" applyFont="1" applyFill="1" applyBorder="1" applyAlignment="1" applyProtection="1">
      <alignment horizontal="left" vertical="top" wrapText="1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4" fillId="0" borderId="13" xfId="58" applyFont="1" applyBorder="1" applyAlignment="1" applyProtection="1">
      <alignment vertical="top" wrapText="1"/>
      <protection locked="0"/>
    </xf>
    <xf numFmtId="0" fontId="4" fillId="0" borderId="14" xfId="58" applyFont="1" applyBorder="1" applyAlignment="1" applyProtection="1">
      <alignment vertical="top" wrapText="1"/>
      <protection locked="0"/>
    </xf>
    <xf numFmtId="0" fontId="4" fillId="0" borderId="15" xfId="58" applyFont="1" applyBorder="1" applyAlignment="1" applyProtection="1">
      <alignment vertical="top" wrapText="1"/>
      <protection locked="0"/>
    </xf>
    <xf numFmtId="4" fontId="4" fillId="0" borderId="15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0" fontId="5" fillId="0" borderId="13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center" vertical="center" wrapText="1"/>
      <protection locked="0"/>
    </xf>
    <xf numFmtId="0" fontId="7" fillId="0" borderId="17" xfId="58" applyFont="1" applyFill="1" applyBorder="1" applyAlignment="1" applyProtection="1">
      <alignment horizontal="center" vertical="center" wrapText="1"/>
      <protection locked="0"/>
    </xf>
    <xf numFmtId="4" fontId="4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4" fillId="0" borderId="11" xfId="58" applyFont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view="pageBreakPreview" zoomScaleSheetLayoutView="100" zoomScalePageLayoutView="0" workbookViewId="0" topLeftCell="A16">
      <selection activeCell="E65" sqref="E65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5" t="s">
        <v>58</v>
      </c>
      <c r="B1" s="46"/>
      <c r="C1" s="46"/>
      <c r="D1" s="46"/>
      <c r="E1" s="46"/>
      <c r="F1" s="46"/>
      <c r="G1" s="47"/>
    </row>
    <row r="2" spans="1:7" s="3" customFormat="1" ht="11.25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43280214.36</v>
      </c>
      <c r="C5" s="12">
        <v>62190695.61</v>
      </c>
      <c r="D5" s="17"/>
      <c r="E5" s="11" t="s">
        <v>41</v>
      </c>
      <c r="F5" s="12">
        <v>20083918.53</v>
      </c>
      <c r="G5" s="5">
        <v>23229566.31</v>
      </c>
    </row>
    <row r="6" spans="1:7" ht="11.25">
      <c r="A6" s="30" t="s">
        <v>28</v>
      </c>
      <c r="B6" s="12">
        <v>19537027.63</v>
      </c>
      <c r="C6" s="12">
        <v>6184566.46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8112890.29</v>
      </c>
      <c r="C7" s="12">
        <v>18971020.39</v>
      </c>
      <c r="D7" s="17"/>
      <c r="E7" s="11" t="s">
        <v>11</v>
      </c>
      <c r="F7" s="12">
        <v>-6000000</v>
      </c>
      <c r="G7" s="5">
        <v>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70930132.28</v>
      </c>
      <c r="C13" s="10">
        <f>SUM(C5:C11)</f>
        <v>87346282.46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14083918.530000001</v>
      </c>
      <c r="G14" s="5">
        <f>SUM(G5:G12)</f>
        <v>23229566.31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413871321.68</v>
      </c>
      <c r="C18" s="12">
        <v>433316123.7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75902826.13</v>
      </c>
      <c r="C19" s="12">
        <v>72552625.71</v>
      </c>
      <c r="D19" s="17"/>
      <c r="E19" s="11" t="s">
        <v>16</v>
      </c>
      <c r="F19" s="12">
        <v>10000000</v>
      </c>
      <c r="G19" s="5">
        <v>10000000</v>
      </c>
    </row>
    <row r="20" spans="1:7" ht="11.25">
      <c r="A20" s="30" t="s">
        <v>37</v>
      </c>
      <c r="B20" s="12">
        <v>437430.75</v>
      </c>
      <c r="C20" s="12">
        <v>437430.75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-5937861.81</v>
      </c>
      <c r="C21" s="12">
        <v>-5937861.81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10000000</v>
      </c>
      <c r="G24" s="5">
        <f>SUM(G17:G22)</f>
        <v>10000000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484273716.75</v>
      </c>
      <c r="C26" s="10">
        <f>SUM(C16:C24)</f>
        <v>500368318.34999996</v>
      </c>
      <c r="D26" s="17"/>
      <c r="E26" s="39" t="s">
        <v>57</v>
      </c>
      <c r="F26" s="10">
        <f>SUM(F24+F14)</f>
        <v>24083918.53</v>
      </c>
      <c r="G26" s="6">
        <f>SUM(G14+G24)</f>
        <v>33229566.31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555203849.03</v>
      </c>
      <c r="C28" s="10">
        <f>C13+C26</f>
        <v>587714600.81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30787961.86</v>
      </c>
      <c r="G30" s="6">
        <f>SUM(G31:G33)</f>
        <v>30787961.86</v>
      </c>
    </row>
    <row r="31" spans="1:7" ht="11.25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ht="11.25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ht="11.25">
      <c r="A33" s="31"/>
      <c r="B33" s="15"/>
      <c r="C33" s="15"/>
      <c r="D33" s="17"/>
      <c r="E33" s="11" t="s">
        <v>51</v>
      </c>
      <c r="F33" s="12">
        <v>705436.09</v>
      </c>
      <c r="G33" s="5">
        <v>705436.09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500331968.6399999</v>
      </c>
      <c r="G35" s="6">
        <f>SUM(G36:G40)</f>
        <v>523697072.64</v>
      </c>
    </row>
    <row r="36" spans="1:7" ht="11.25">
      <c r="A36" s="31"/>
      <c r="B36" s="15"/>
      <c r="C36" s="15"/>
      <c r="D36" s="17"/>
      <c r="E36" s="11" t="s">
        <v>52</v>
      </c>
      <c r="F36" s="12">
        <v>-2908305.66</v>
      </c>
      <c r="G36" s="5">
        <v>53483291.84</v>
      </c>
    </row>
    <row r="37" spans="1:7" ht="11.25">
      <c r="A37" s="31"/>
      <c r="B37" s="15"/>
      <c r="C37" s="15"/>
      <c r="D37" s="17"/>
      <c r="E37" s="11" t="s">
        <v>19</v>
      </c>
      <c r="F37" s="12">
        <v>497122124.65</v>
      </c>
      <c r="G37" s="5">
        <v>464095631.15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6118149.65</v>
      </c>
      <c r="G40" s="5">
        <v>6118149.65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531119930.49999994</v>
      </c>
      <c r="G46" s="5">
        <f>SUM(G42+G35+G30)</f>
        <v>554485034.5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555203849.03</v>
      </c>
      <c r="G48" s="20">
        <f>G46+G26</f>
        <v>587714600.81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7" ht="11.25">
      <c r="A50" s="48" t="s">
        <v>59</v>
      </c>
      <c r="B50" s="48"/>
      <c r="C50" s="48"/>
      <c r="D50" s="48"/>
      <c r="E50" s="48"/>
      <c r="F50" s="48"/>
      <c r="G50" s="48"/>
    </row>
    <row r="54" spans="1:7" ht="11.25">
      <c r="A54" s="43" t="s">
        <v>60</v>
      </c>
      <c r="B54" s="43"/>
      <c r="C54" s="44" t="s">
        <v>61</v>
      </c>
      <c r="D54" s="44"/>
      <c r="E54" s="44"/>
      <c r="F54" s="44" t="s">
        <v>62</v>
      </c>
      <c r="G54" s="44"/>
    </row>
    <row r="55" spans="1:7" ht="11.25">
      <c r="A55" s="43" t="s">
        <v>63</v>
      </c>
      <c r="B55" s="43"/>
      <c r="C55" s="44" t="s">
        <v>64</v>
      </c>
      <c r="D55" s="44"/>
      <c r="E55" s="44"/>
      <c r="F55" s="44" t="s">
        <v>65</v>
      </c>
      <c r="G55" s="44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2020-04-29T17:53:53Z</cp:lastPrinted>
  <dcterms:created xsi:type="dcterms:W3CDTF">2012-12-11T20:26:08Z</dcterms:created>
  <dcterms:modified xsi:type="dcterms:W3CDTF">2020-04-29T18:08:38Z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